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2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charts/chart5.xml" ContentType="application/vnd.openxmlformats-officedocument.drawingml.chart+xml"/>
  <Override PartName="/xl/drawings/drawing3.xml" ContentType="application/vnd.openxmlformats-officedocument.drawing+xml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activeX/activeX9.xml" ContentType="application/vnd.ms-office.activeX+xml"/>
  <Override PartName="/xl/activeX/activeX9.bin" ContentType="application/vnd.ms-office.activeX"/>
  <Override PartName="/xl/charts/chart7.xml" ContentType="application/vnd.openxmlformats-officedocument.drawingml.chart+xml"/>
  <Override PartName="/xl/drawings/drawing5.xml" ContentType="application/vnd.openxmlformats-officedocument.drawing+xml"/>
  <Override PartName="/xl/activeX/activeX10.xml" ContentType="application/vnd.ms-office.activeX+xml"/>
  <Override PartName="/xl/activeX/activeX10.bin" ContentType="application/vnd.ms-office.activeX"/>
  <Override PartName="/xl/activeX/activeX11.xml" ContentType="application/vnd.ms-office.activeX+xml"/>
  <Override PartName="/xl/activeX/activeX11.bin" ContentType="application/vnd.ms-office.activeX"/>
  <Override PartName="/xl/activeX/activeX12.xml" ContentType="application/vnd.ms-office.activeX+xml"/>
  <Override PartName="/xl/activeX/activeX12.bin" ContentType="application/vnd.ms-office.activeX"/>
  <Override PartName="/xl/charts/chart8.xml" ContentType="application/vnd.openxmlformats-officedocument.drawingml.chart+xml"/>
  <Override PartName="/xl/drawings/drawing6.xml" ContentType="application/vnd.openxmlformats-officedocument.drawing+xml"/>
  <Override PartName="/xl/tables/table1.xml" ContentType="application/vnd.openxmlformats-officedocument.spreadsheetml.table+xml"/>
  <Override PartName="/xl/drawings/drawing7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uley\Desktop\WEB SİTESİ YÜKLENEN DÖKÜMANLAR\"/>
    </mc:Choice>
  </mc:AlternateContent>
  <xr:revisionPtr revIDLastSave="0" documentId="13_ncr:1_{ADBB95CD-7BCE-4B8C-9571-CB825B15431C}" xr6:coauthVersionLast="47" xr6:coauthVersionMax="47" xr10:uidLastSave="{00000000-0000-0000-0000-000000000000}"/>
  <bookViews>
    <workbookView xWindow="-108" yWindow="-108" windowWidth="23256" windowHeight="12576" tabRatio="806" activeTab="6" xr2:uid="{00000000-000D-0000-FFFF-FFFF00000000}"/>
  </bookViews>
  <sheets>
    <sheet name="ANALİZ" sheetId="5" r:id="rId1"/>
    <sheet name="GÜÇLÜ YANLAR" sheetId="6" r:id="rId2"/>
    <sheet name="ZAYIF YÖNLER" sheetId="7" r:id="rId3"/>
    <sheet name="FIRSATLAR" sheetId="8" r:id="rId4"/>
    <sheet name="TEHTİT" sheetId="9" r:id="rId5"/>
    <sheet name="Rakip Demografik Bilgileri" sheetId="2" r:id="rId6"/>
    <sheet name="Rakip Analizi" sheetId="4" r:id="rId7"/>
  </sheets>
  <definedNames>
    <definedName name="Opportunities">OFFSET(FIRSATLAR!$I$6,0,0,FIRSATLAR!$I$5,1)</definedName>
    <definedName name="Opportunities2">OFFSET(FIRSATLAR!$J$6,0,0,FIRSATLAR!$J$5,1)</definedName>
    <definedName name="Opportunities3">OFFSET(FIRSATLAR!$K$6,0,0,FIRSATLAR!$K$5,1)</definedName>
    <definedName name="Rakipler">Demografik_Bilgiler[RAKİP ADI]</definedName>
    <definedName name="Strengths">OFFSET('GÜÇLÜ YANLAR'!$I$6,0,0,'GÜÇLÜ YANLAR'!$I$5,1)</definedName>
    <definedName name="Strengths2">OFFSET('GÜÇLÜ YANLAR'!$J$6,0,0,'GÜÇLÜ YANLAR'!$J$5,1)</definedName>
    <definedName name="Strengths3">OFFSET('GÜÇLÜ YANLAR'!$K$6,0,0,'GÜÇLÜ YANLAR'!$K$5,1)</definedName>
    <definedName name="Threats">OFFSET(TEHTİT!$I$6,0,0,TEHTİT!$I$5,1)</definedName>
    <definedName name="Threats2">OFFSET(TEHTİT!$J$6,0,0,TEHTİT!$J$5,1)</definedName>
    <definedName name="Threats3">OFFSET(TEHTİT!$K$6,0,0,TEHTİT!$K$5,1)</definedName>
    <definedName name="Weaknesses">OFFSET('ZAYIF YÖNLER'!$I$6,0,0,'ZAYIF YÖNLER'!$I$5,1)</definedName>
    <definedName name="Weaknesses2">OFFSET('ZAYIF YÖNLER'!$J$6,0,0,'ZAYIF YÖNLER'!$J$5,1)</definedName>
    <definedName name="Weaknesses3">OFFSET('ZAYIF YÖNLER'!$K$6,0,0,'ZAYIF YÖNLER'!$K$5,1)</definedName>
    <definedName name="_xlnm.Print_Area" localSheetId="0">ANALİZ!$B$2:$O$37</definedName>
    <definedName name="_xlnm.Print_Area" localSheetId="3">FIRSATLAR!$B$2:$R$22</definedName>
    <definedName name="_xlnm.Print_Area" localSheetId="1">'GÜÇLÜ YANLAR'!$B$2:$R$22</definedName>
    <definedName name="_xlnm.Print_Area" localSheetId="4">TEHTİT!$B$2:$R$22</definedName>
    <definedName name="_xlnm.Print_Area" localSheetId="2">'ZAYIF YÖNLER'!$B$2:$R$22</definedName>
    <definedName name="_xlnm.Print_Titles" localSheetId="6">'Rakip Analizi'!$4:$5</definedName>
    <definedName name="_xlnm.Print_Titles" localSheetId="5">'Rakip Demografik Bilgileri'!$4:$4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20" i="9" l="1"/>
  <c r="J20" i="9"/>
  <c r="I20" i="9"/>
  <c r="H20" i="9"/>
  <c r="K19" i="9"/>
  <c r="J19" i="9"/>
  <c r="I19" i="9"/>
  <c r="H19" i="9"/>
  <c r="K18" i="9"/>
  <c r="J18" i="9"/>
  <c r="I18" i="9"/>
  <c r="H18" i="9"/>
  <c r="K17" i="9"/>
  <c r="J17" i="9"/>
  <c r="I17" i="9"/>
  <c r="H17" i="9"/>
  <c r="K16" i="9"/>
  <c r="J16" i="9"/>
  <c r="I16" i="9"/>
  <c r="H16" i="9"/>
  <c r="K15" i="9"/>
  <c r="J15" i="9"/>
  <c r="I15" i="9"/>
  <c r="H15" i="9"/>
  <c r="K14" i="9"/>
  <c r="J14" i="9"/>
  <c r="I14" i="9"/>
  <c r="H14" i="9"/>
  <c r="K13" i="9"/>
  <c r="J13" i="9"/>
  <c r="I13" i="9"/>
  <c r="H13" i="9"/>
  <c r="Q12" i="9"/>
  <c r="K12" i="9"/>
  <c r="J12" i="9"/>
  <c r="I12" i="9"/>
  <c r="H12" i="9"/>
  <c r="Q11" i="9"/>
  <c r="K11" i="9"/>
  <c r="J11" i="9"/>
  <c r="I11" i="9"/>
  <c r="H11" i="9"/>
  <c r="Q10" i="9"/>
  <c r="K10" i="9"/>
  <c r="J10" i="9"/>
  <c r="I10" i="9"/>
  <c r="H10" i="9"/>
  <c r="K9" i="9"/>
  <c r="J9" i="9"/>
  <c r="I9" i="9"/>
  <c r="H9" i="9"/>
  <c r="K8" i="9"/>
  <c r="J8" i="9"/>
  <c r="I8" i="9"/>
  <c r="H8" i="9"/>
  <c r="K7" i="9"/>
  <c r="J7" i="9"/>
  <c r="I7" i="9"/>
  <c r="H7" i="9"/>
  <c r="K6" i="9"/>
  <c r="J6" i="9"/>
  <c r="I6" i="9"/>
  <c r="H6" i="9"/>
  <c r="K20" i="8"/>
  <c r="J20" i="8"/>
  <c r="I20" i="8"/>
  <c r="H20" i="8"/>
  <c r="K19" i="8"/>
  <c r="J19" i="8"/>
  <c r="I19" i="8"/>
  <c r="H19" i="8"/>
  <c r="K18" i="8"/>
  <c r="J18" i="8"/>
  <c r="I18" i="8"/>
  <c r="H18" i="8"/>
  <c r="K17" i="8"/>
  <c r="J17" i="8"/>
  <c r="I17" i="8"/>
  <c r="H17" i="8"/>
  <c r="K16" i="8"/>
  <c r="J16" i="8"/>
  <c r="I16" i="8"/>
  <c r="H16" i="8"/>
  <c r="K15" i="8"/>
  <c r="J15" i="8"/>
  <c r="I15" i="8"/>
  <c r="H15" i="8"/>
  <c r="K14" i="8"/>
  <c r="J14" i="8"/>
  <c r="I14" i="8"/>
  <c r="H14" i="8"/>
  <c r="K13" i="8"/>
  <c r="J13" i="8"/>
  <c r="I13" i="8"/>
  <c r="H13" i="8"/>
  <c r="Q12" i="8"/>
  <c r="K12" i="8"/>
  <c r="J12" i="8"/>
  <c r="I12" i="8"/>
  <c r="H12" i="8"/>
  <c r="Q11" i="8"/>
  <c r="K11" i="8"/>
  <c r="J11" i="8"/>
  <c r="I11" i="8"/>
  <c r="H11" i="8"/>
  <c r="Q10" i="8"/>
  <c r="K10" i="8"/>
  <c r="J10" i="8"/>
  <c r="I10" i="8"/>
  <c r="H10" i="8"/>
  <c r="K9" i="8"/>
  <c r="J9" i="8"/>
  <c r="I9" i="8"/>
  <c r="H9" i="8"/>
  <c r="K8" i="8"/>
  <c r="J8" i="8"/>
  <c r="I8" i="8"/>
  <c r="H8" i="8"/>
  <c r="K7" i="8"/>
  <c r="J7" i="8"/>
  <c r="I7" i="8"/>
  <c r="H7" i="8"/>
  <c r="K6" i="8"/>
  <c r="J6" i="8"/>
  <c r="I6" i="8"/>
  <c r="H6" i="8"/>
  <c r="K20" i="7"/>
  <c r="J20" i="7"/>
  <c r="I20" i="7"/>
  <c r="H20" i="7"/>
  <c r="K19" i="7"/>
  <c r="J19" i="7"/>
  <c r="I19" i="7"/>
  <c r="H19" i="7"/>
  <c r="K18" i="7"/>
  <c r="J18" i="7"/>
  <c r="I18" i="7"/>
  <c r="H18" i="7"/>
  <c r="K17" i="7"/>
  <c r="J17" i="7"/>
  <c r="I17" i="7"/>
  <c r="H17" i="7"/>
  <c r="K16" i="7"/>
  <c r="J16" i="7"/>
  <c r="I16" i="7"/>
  <c r="H16" i="7"/>
  <c r="K15" i="7"/>
  <c r="J15" i="7"/>
  <c r="I15" i="7"/>
  <c r="H15" i="7"/>
  <c r="K14" i="7"/>
  <c r="J14" i="7"/>
  <c r="I14" i="7"/>
  <c r="H14" i="7"/>
  <c r="K13" i="7"/>
  <c r="J13" i="7"/>
  <c r="I13" i="7"/>
  <c r="H13" i="7"/>
  <c r="Q12" i="7"/>
  <c r="K12" i="7"/>
  <c r="J12" i="7"/>
  <c r="I12" i="7"/>
  <c r="H12" i="7"/>
  <c r="Q11" i="7"/>
  <c r="K11" i="7"/>
  <c r="J11" i="7"/>
  <c r="I11" i="7"/>
  <c r="H11" i="7"/>
  <c r="Q10" i="7"/>
  <c r="K10" i="7"/>
  <c r="J10" i="7"/>
  <c r="I10" i="7"/>
  <c r="H10" i="7"/>
  <c r="K9" i="7"/>
  <c r="J9" i="7"/>
  <c r="I9" i="7"/>
  <c r="H9" i="7"/>
  <c r="K8" i="7"/>
  <c r="J8" i="7"/>
  <c r="I8" i="7"/>
  <c r="H8" i="7"/>
  <c r="K7" i="7"/>
  <c r="J7" i="7"/>
  <c r="I7" i="7"/>
  <c r="H7" i="7"/>
  <c r="K6" i="7"/>
  <c r="J6" i="7"/>
  <c r="I6" i="7"/>
  <c r="H6" i="7"/>
  <c r="K20" i="6"/>
  <c r="J20" i="6"/>
  <c r="I20" i="6"/>
  <c r="H20" i="6"/>
  <c r="K19" i="6"/>
  <c r="J19" i="6"/>
  <c r="I19" i="6"/>
  <c r="H19" i="6"/>
  <c r="K18" i="6"/>
  <c r="J18" i="6"/>
  <c r="I18" i="6"/>
  <c r="H18" i="6"/>
  <c r="K17" i="6"/>
  <c r="J17" i="6"/>
  <c r="I17" i="6"/>
  <c r="H17" i="6"/>
  <c r="K16" i="6"/>
  <c r="J16" i="6"/>
  <c r="I16" i="6"/>
  <c r="H16" i="6"/>
  <c r="K15" i="6"/>
  <c r="J15" i="6"/>
  <c r="I15" i="6"/>
  <c r="H15" i="6"/>
  <c r="K14" i="6"/>
  <c r="J14" i="6"/>
  <c r="I14" i="6"/>
  <c r="H14" i="6"/>
  <c r="K13" i="6"/>
  <c r="J13" i="6"/>
  <c r="I13" i="6"/>
  <c r="H13" i="6"/>
  <c r="K12" i="6"/>
  <c r="J12" i="6"/>
  <c r="I12" i="6"/>
  <c r="H12" i="6"/>
  <c r="K11" i="6"/>
  <c r="J11" i="6"/>
  <c r="I11" i="6"/>
  <c r="H11" i="6"/>
  <c r="K10" i="6"/>
  <c r="J10" i="6"/>
  <c r="I10" i="6"/>
  <c r="H10" i="6"/>
  <c r="K9" i="6"/>
  <c r="J9" i="6"/>
  <c r="I9" i="6"/>
  <c r="H9" i="6"/>
  <c r="K8" i="6"/>
  <c r="J8" i="6"/>
  <c r="I8" i="6"/>
  <c r="H8" i="6"/>
  <c r="K7" i="6"/>
  <c r="J7" i="6"/>
  <c r="I7" i="6"/>
  <c r="H7" i="6"/>
  <c r="K6" i="6"/>
  <c r="J6" i="6"/>
  <c r="I6" i="6"/>
  <c r="H6" i="6"/>
  <c r="B2" i="4"/>
  <c r="I5" i="9" l="1"/>
  <c r="K5" i="9"/>
  <c r="J5" i="9"/>
  <c r="K5" i="8"/>
  <c r="J5" i="8"/>
  <c r="I5" i="8"/>
  <c r="I5" i="7"/>
  <c r="K5" i="7"/>
  <c r="J5" i="7"/>
  <c r="K5" i="6"/>
  <c r="I5" i="6"/>
  <c r="J5" i="6"/>
  <c r="O6" i="4"/>
  <c r="O7" i="4"/>
  <c r="O8" i="4"/>
  <c r="N9" i="4"/>
  <c r="M9" i="4"/>
  <c r="L9" i="4"/>
  <c r="K9" i="4"/>
  <c r="J9" i="4"/>
  <c r="I9" i="4"/>
  <c r="H9" i="4"/>
  <c r="G9" i="4"/>
  <c r="F9" i="4"/>
  <c r="E9" i="4"/>
  <c r="D9" i="4"/>
  <c r="C9" i="4"/>
  <c r="O9" i="4" l="1"/>
</calcChain>
</file>

<file path=xl/sharedStrings.xml><?xml version="1.0" encoding="utf-8"?>
<sst xmlns="http://schemas.openxmlformats.org/spreadsheetml/2006/main" count="158" uniqueCount="102">
  <si>
    <t>Rakip Analizi</t>
  </si>
  <si>
    <t>RAKİP ADI</t>
  </si>
  <si>
    <t>ŞİRKET BOYUTU</t>
  </si>
  <si>
    <t>Küçük</t>
  </si>
  <si>
    <t>Büyük</t>
  </si>
  <si>
    <t>Orta</t>
  </si>
  <si>
    <t>İŞ YILI</t>
  </si>
  <si>
    <t>ÇALIŞANLAR</t>
  </si>
  <si>
    <t>TESİSLER</t>
  </si>
  <si>
    <t>SAHİPLİK</t>
  </si>
  <si>
    <t>Özel</t>
  </si>
  <si>
    <t>YAPI</t>
  </si>
  <si>
    <t>Limited Şirket</t>
  </si>
  <si>
    <t>NOTLAR</t>
  </si>
  <si>
    <t>Rakip Demografik Bilgileri</t>
  </si>
  <si>
    <r>
      <t xml:space="preserve">     </t>
    </r>
    <r>
      <rPr>
        <sz val="10"/>
        <color theme="1" tint="0.14999847407452621"/>
        <rFont val="Tahoma"/>
        <family val="2"/>
        <scheme val="minor"/>
      </rPr>
      <t xml:space="preserve">Her rakibi değerlendirmek için bu ölçeği kullanın: </t>
    </r>
    <r>
      <rPr>
        <sz val="10"/>
        <color theme="1" tint="0.34998626667073579"/>
        <rFont val="Tahoma"/>
        <family val="2"/>
        <scheme val="minor"/>
      </rPr>
      <t xml:space="preserve">    </t>
    </r>
  </si>
  <si>
    <t>ORTALAMALAR</t>
  </si>
  <si>
    <t>PERAKENDE SATIŞ KONUMLARI</t>
  </si>
  <si>
    <t xml:space="preserve">0  Geçerli Değil </t>
  </si>
  <si>
    <t>YILLIK SATIŞ</t>
  </si>
  <si>
    <t>1  Minimum Düzeyde Geçerli</t>
  </si>
  <si>
    <t>ÜRÜN KARŞILAŞTIRMASI</t>
  </si>
  <si>
    <t>2  Düşük Oranda Geçerli</t>
  </si>
  <si>
    <t>ÜRÜN FİYATI</t>
  </si>
  <si>
    <t>3 Orta Derecede Geçerli</t>
  </si>
  <si>
    <t>PAZARLAMA</t>
  </si>
  <si>
    <t>4  Maksimum Düzeyde Geçerli</t>
  </si>
  <si>
    <t>ÜRETİM MALİYETİ</t>
  </si>
  <si>
    <t>GENİŞLEME HIZI</t>
  </si>
  <si>
    <t>LİDERLİK</t>
  </si>
  <si>
    <t>DAĞITIM</t>
  </si>
  <si>
    <t>SAĞLAYICILAR</t>
  </si>
  <si>
    <t>RİSK SERMAYESİ</t>
  </si>
  <si>
    <t>PAZAR GEREKSİNİMLERİ</t>
  </si>
  <si>
    <t>TOPLAMLAR</t>
  </si>
  <si>
    <t>SWOT ANALYSIS</t>
  </si>
  <si>
    <t>No</t>
  </si>
  <si>
    <t>Notes :</t>
  </si>
  <si>
    <t>Strengths</t>
  </si>
  <si>
    <t>Points</t>
  </si>
  <si>
    <t>Weaknesses</t>
  </si>
  <si>
    <t>Opportunities</t>
  </si>
  <si>
    <t>Threats</t>
  </si>
  <si>
    <t>Kalıp imalatıda var</t>
  </si>
  <si>
    <t>MARKA DEĞERİ</t>
  </si>
  <si>
    <t>GÜÇLÜ YANLAR</t>
  </si>
  <si>
    <t>GÜÇLÜ YÖNLER ANALİZİ</t>
  </si>
  <si>
    <t xml:space="preserve">DENEYİM </t>
  </si>
  <si>
    <t xml:space="preserve">İYİ FİYAT </t>
  </si>
  <si>
    <t xml:space="preserve">İYİ HİZMET </t>
  </si>
  <si>
    <t xml:space="preserve">UZMANLIK </t>
  </si>
  <si>
    <t>FİNANSAL DURUM</t>
  </si>
  <si>
    <t>NOT:</t>
  </si>
  <si>
    <t>NOKTA</t>
  </si>
  <si>
    <t>KÖTÜ</t>
  </si>
  <si>
    <t xml:space="preserve">NORMAL </t>
  </si>
  <si>
    <t>İYİ</t>
  </si>
  <si>
    <t>KALİTE BELGESİ DURUMU</t>
  </si>
  <si>
    <t>İMALAT YETENEĞİ</t>
  </si>
  <si>
    <t>MÜŞTERİ PORTFÖYÜ</t>
  </si>
  <si>
    <t>CİRO</t>
  </si>
  <si>
    <t>TEST CİHAZLARI</t>
  </si>
  <si>
    <t>MÜŞTERİ MEMNUNİYETİ</t>
  </si>
  <si>
    <t xml:space="preserve">İMAJ </t>
  </si>
  <si>
    <t>COĞRAFİ KONUM</t>
  </si>
  <si>
    <t>İNSAN KAYNAKLARI</t>
  </si>
  <si>
    <t>ŞUBE/BAYİLİK</t>
  </si>
  <si>
    <t>ZAYIFLIK YÖNLER ANALİZİ</t>
  </si>
  <si>
    <t>SEKTÖRDE TANINMA</t>
  </si>
  <si>
    <t>ORGANİZASYON</t>
  </si>
  <si>
    <t xml:space="preserve">BİLGİ DURUMU </t>
  </si>
  <si>
    <t>ZAYIF YÖNLER</t>
  </si>
  <si>
    <t>FIRSAT ANALİZİ</t>
  </si>
  <si>
    <t>FIRSATLAR</t>
  </si>
  <si>
    <t>HEDEFLER,STRATEJİLER</t>
  </si>
  <si>
    <t>PAZAR PAYI</t>
  </si>
  <si>
    <t>YENİ TEKNOLOJİ</t>
  </si>
  <si>
    <t>YENİ ÜRETİM ALANLARI</t>
  </si>
  <si>
    <t>YENİ MÜŞTERİLER</t>
  </si>
  <si>
    <t xml:space="preserve">KARLILIK </t>
  </si>
  <si>
    <t>YENİ PROJELER</t>
  </si>
  <si>
    <t>TEHTİT ANALİZİ</t>
  </si>
  <si>
    <t>TEHTİTLER</t>
  </si>
  <si>
    <t>SİYASİ DURUM ETKİLERİ</t>
  </si>
  <si>
    <t>RAKİPLER</t>
  </si>
  <si>
    <t>PİYASA TALEPLERİ</t>
  </si>
  <si>
    <t>EKONOMİK DURUM</t>
  </si>
  <si>
    <t>DEVLET/YASALAR</t>
  </si>
  <si>
    <t xml:space="preserve">ORGANİZASYON </t>
  </si>
  <si>
    <t>ENGELLER</t>
  </si>
  <si>
    <t>YENİ TEKNOLOJİLER</t>
  </si>
  <si>
    <t>&lt;50</t>
  </si>
  <si>
    <t>&gt;50</t>
  </si>
  <si>
    <t>MT</t>
  </si>
  <si>
    <t>OK</t>
  </si>
  <si>
    <t>CE</t>
  </si>
  <si>
    <t xml:space="preserve"> CE</t>
  </si>
  <si>
    <t>a</t>
  </si>
  <si>
    <t>b</t>
  </si>
  <si>
    <t>c</t>
  </si>
  <si>
    <t>alternatif| RAKİP DEMOGRAFİK BİLGİLERİ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</si>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</sst>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#,##0.0"/>
  </numFmts>
  <fonts count="23" x14ac:knownFonts="1">
    <font>
      <sz val="10"/>
      <color theme="1" tint="0.34998626667073579"/>
      <name val="Tahoma"/>
      <family val="2"/>
      <scheme val="minor"/>
    </font>
    <font>
      <sz val="9"/>
      <color theme="1" tint="0.34998626667073579"/>
      <name val="Tahoma"/>
      <family val="2"/>
      <scheme val="minor"/>
    </font>
    <font>
      <sz val="24"/>
      <color theme="4"/>
      <name val="Franklin Gothic Medium"/>
      <family val="2"/>
      <scheme val="major"/>
    </font>
    <font>
      <b/>
      <sz val="10"/>
      <color theme="4"/>
      <name val="Franklin Gothic Medium"/>
      <family val="2"/>
      <scheme val="major"/>
    </font>
    <font>
      <u/>
      <sz val="9"/>
      <color theme="10"/>
      <name val="Tahoma"/>
      <family val="2"/>
      <scheme val="minor"/>
    </font>
    <font>
      <sz val="10"/>
      <color theme="1" tint="0.34998626667073579"/>
      <name val="Tahoma"/>
      <family val="2"/>
      <scheme val="minor"/>
    </font>
    <font>
      <u/>
      <sz val="9"/>
      <color theme="10"/>
      <name val="Tahoma"/>
      <family val="2"/>
      <scheme val="minor"/>
    </font>
    <font>
      <b/>
      <sz val="10"/>
      <color theme="4"/>
      <name val="Franklin Gothic Medium"/>
      <family val="2"/>
      <scheme val="major"/>
    </font>
    <font>
      <b/>
      <sz val="10"/>
      <color theme="1" tint="0.34998626667073579"/>
      <name val="Tahoma"/>
      <family val="2"/>
      <scheme val="minor"/>
    </font>
    <font>
      <sz val="10"/>
      <color theme="1" tint="0.34998626667073579"/>
      <name val="Tahoma"/>
      <family val="2"/>
      <scheme val="minor"/>
    </font>
    <font>
      <sz val="24"/>
      <color theme="4"/>
      <name val="Franklin Gothic Medium"/>
      <family val="2"/>
      <scheme val="major"/>
    </font>
    <font>
      <u/>
      <sz val="9"/>
      <color theme="10"/>
      <name val="Tahoma"/>
      <family val="2"/>
      <scheme val="minor"/>
    </font>
    <font>
      <sz val="9"/>
      <color theme="1" tint="0.249977111117893"/>
      <name val="Franklin Gothic Medium"/>
      <family val="2"/>
      <scheme val="major"/>
    </font>
    <font>
      <sz val="10"/>
      <color theme="1" tint="0.14999847407452621"/>
      <name val="Tahoma"/>
      <family val="2"/>
      <scheme val="minor"/>
    </font>
    <font>
      <sz val="9"/>
      <color theme="1" tint="0.249977111117893"/>
      <name val="Tahoma"/>
      <family val="2"/>
      <scheme val="minor"/>
    </font>
    <font>
      <b/>
      <sz val="10"/>
      <color theme="4"/>
      <name val="Franklin Gothic Medium"/>
      <family val="2"/>
      <scheme val="major"/>
    </font>
    <font>
      <sz val="11"/>
      <color theme="1"/>
      <name val="Tahoma"/>
      <family val="2"/>
      <scheme val="minor"/>
    </font>
    <font>
      <b/>
      <sz val="16"/>
      <color theme="1"/>
      <name val="Tahoma"/>
      <family val="2"/>
      <scheme val="minor"/>
    </font>
    <font>
      <b/>
      <sz val="14"/>
      <color theme="1"/>
      <name val="Tahoma"/>
      <family val="2"/>
      <scheme val="minor"/>
    </font>
    <font>
      <sz val="11"/>
      <color theme="0"/>
      <name val="Tahoma"/>
      <family val="2"/>
      <scheme val="minor"/>
    </font>
    <font>
      <b/>
      <sz val="11"/>
      <color theme="1"/>
      <name val="Tahoma"/>
      <family val="2"/>
      <scheme val="minor"/>
    </font>
    <font>
      <b/>
      <u/>
      <sz val="11"/>
      <color theme="1"/>
      <name val="Tahoma"/>
      <family val="2"/>
      <scheme val="minor"/>
    </font>
    <font>
      <sz val="11"/>
      <color rgb="FFFF0000"/>
      <name val="Tahoma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lightUp">
        <fgColor theme="0" tint="-0.14993743705557422"/>
        <bgColor theme="0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theme="3" tint="-0.24994659260841701"/>
      </bottom>
      <diagonal/>
    </border>
    <border>
      <left/>
      <right/>
      <top/>
      <bottom style="thick">
        <color theme="3" tint="-0.24994659260841701"/>
      </bottom>
      <diagonal/>
    </border>
    <border>
      <left style="thin">
        <color theme="1" tint="0.34998626667073579"/>
      </left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</borders>
  <cellStyleXfs count="6">
    <xf numFmtId="0" fontId="0" fillId="0" borderId="0">
      <alignment vertical="center" wrapText="1"/>
    </xf>
    <xf numFmtId="0" fontId="1" fillId="3" borderId="0" applyNumberFormat="0" applyFont="0" applyBorder="0" applyAlignment="0" applyProtection="0">
      <alignment vertical="center"/>
    </xf>
    <xf numFmtId="0" fontId="2" fillId="0" borderId="0" applyNumberFormat="0" applyFill="0" applyBorder="0" applyAlignment="0" applyProtection="0"/>
    <xf numFmtId="0" fontId="3" fillId="0" borderId="0" applyNumberFormat="0" applyFill="0" applyBorder="0" applyProtection="0">
      <alignment wrapText="1"/>
    </xf>
    <xf numFmtId="0" fontId="4" fillId="0" borderId="0" applyNumberFormat="0" applyFill="0" applyBorder="0" applyAlignment="0" applyProtection="0">
      <alignment vertical="center"/>
    </xf>
    <xf numFmtId="0" fontId="16" fillId="0" borderId="0"/>
  </cellStyleXfs>
  <cellXfs count="39">
    <xf numFmtId="0" fontId="0" fillId="0" borderId="0" xfId="0">
      <alignment vertical="center" wrapText="1"/>
    </xf>
    <xf numFmtId="0" fontId="5" fillId="3" borderId="0" xfId="1" applyFont="1">
      <alignment vertical="center"/>
    </xf>
    <xf numFmtId="0" fontId="5" fillId="0" borderId="0" xfId="0" applyFont="1" applyAlignment="1">
      <alignment vertical="center"/>
    </xf>
    <xf numFmtId="0" fontId="7" fillId="0" borderId="0" xfId="3" applyFont="1">
      <alignment wrapText="1"/>
    </xf>
    <xf numFmtId="0" fontId="5" fillId="0" borderId="0" xfId="0" applyFont="1">
      <alignment vertical="center" wrapText="1"/>
    </xf>
    <xf numFmtId="0" fontId="5" fillId="0" borderId="0" xfId="0" applyFont="1" applyAlignment="1">
      <alignment horizontal="left" vertical="center" indent="1"/>
    </xf>
    <xf numFmtId="0" fontId="8" fillId="0" borderId="0" xfId="0" applyFont="1" applyAlignment="1">
      <alignment horizontal="left" vertical="center" indent="1"/>
    </xf>
    <xf numFmtId="0" fontId="9" fillId="3" borderId="0" xfId="1" applyFont="1">
      <alignment vertical="center"/>
    </xf>
    <xf numFmtId="0" fontId="10" fillId="0" borderId="0" xfId="2" applyFont="1" applyAlignment="1">
      <alignment vertical="center"/>
    </xf>
    <xf numFmtId="0" fontId="9" fillId="0" borderId="0" xfId="0" applyFont="1" applyAlignment="1">
      <alignment vertical="center"/>
    </xf>
    <xf numFmtId="0" fontId="14" fillId="4" borderId="0" xfId="0" applyFont="1" applyFill="1">
      <alignment vertical="center" wrapText="1"/>
    </xf>
    <xf numFmtId="0" fontId="9" fillId="0" borderId="0" xfId="0" applyFont="1">
      <alignment vertical="center" wrapText="1"/>
    </xf>
    <xf numFmtId="0" fontId="15" fillId="0" borderId="0" xfId="3" applyFont="1">
      <alignment wrapText="1"/>
    </xf>
    <xf numFmtId="1" fontId="9" fillId="0" borderId="0" xfId="0" applyNumberFormat="1" applyFont="1" applyAlignment="1">
      <alignment horizontal="center" vertical="center"/>
    </xf>
    <xf numFmtId="1" fontId="9" fillId="0" borderId="0" xfId="0" applyNumberFormat="1" applyFont="1" applyAlignment="1">
      <alignment horizontal="right" vertical="center" indent="2"/>
    </xf>
    <xf numFmtId="0" fontId="9" fillId="0" borderId="0" xfId="0" applyFont="1" applyAlignment="1">
      <alignment horizontal="left" vertical="center"/>
    </xf>
    <xf numFmtId="164" fontId="9" fillId="0" borderId="0" xfId="0" applyNumberFormat="1" applyFont="1" applyAlignment="1">
      <alignment horizontal="center" vertical="center"/>
    </xf>
    <xf numFmtId="164" fontId="9" fillId="0" borderId="0" xfId="0" applyNumberFormat="1" applyFont="1" applyAlignment="1">
      <alignment horizontal="right" vertical="center" indent="2"/>
    </xf>
    <xf numFmtId="0" fontId="3" fillId="0" borderId="0" xfId="3">
      <alignment wrapText="1"/>
    </xf>
    <xf numFmtId="0" fontId="17" fillId="0" borderId="1" xfId="5" applyFont="1" applyBorder="1" applyAlignment="1">
      <alignment horizontal="left" vertical="center"/>
    </xf>
    <xf numFmtId="0" fontId="16" fillId="0" borderId="1" xfId="5" applyBorder="1" applyAlignment="1">
      <alignment horizontal="center" vertical="center"/>
    </xf>
    <xf numFmtId="0" fontId="16" fillId="0" borderId="0" xfId="5"/>
    <xf numFmtId="0" fontId="16" fillId="0" borderId="2" xfId="5" applyBorder="1" applyAlignment="1">
      <alignment horizontal="left" vertical="center"/>
    </xf>
    <xf numFmtId="0" fontId="16" fillId="0" borderId="2" xfId="5" applyBorder="1" applyAlignment="1">
      <alignment horizontal="center" vertical="center"/>
    </xf>
    <xf numFmtId="0" fontId="18" fillId="0" borderId="1" xfId="5" applyFont="1" applyBorder="1" applyAlignment="1">
      <alignment horizontal="left" vertical="center"/>
    </xf>
    <xf numFmtId="0" fontId="16" fillId="0" borderId="0" xfId="5" applyAlignment="1">
      <alignment horizontal="center" vertical="center"/>
    </xf>
    <xf numFmtId="0" fontId="19" fillId="0" borderId="0" xfId="5" applyFont="1" applyAlignment="1">
      <alignment horizontal="center" vertical="center"/>
    </xf>
    <xf numFmtId="0" fontId="16" fillId="0" borderId="3" xfId="5" applyBorder="1" applyAlignment="1">
      <alignment horizontal="center" vertical="center"/>
    </xf>
    <xf numFmtId="0" fontId="21" fillId="0" borderId="0" xfId="5" applyFont="1" applyAlignment="1">
      <alignment horizontal="center" vertical="center"/>
    </xf>
    <xf numFmtId="0" fontId="16" fillId="0" borderId="0" xfId="5" applyAlignment="1">
      <alignment horizontal="left" vertical="center"/>
    </xf>
    <xf numFmtId="0" fontId="16" fillId="0" borderId="3" xfId="5" applyBorder="1" applyAlignment="1">
      <alignment horizontal="left" vertical="center"/>
    </xf>
    <xf numFmtId="0" fontId="2" fillId="2" borderId="0" xfId="2" applyFont="1" applyFill="1" applyAlignment="1">
      <alignment vertical="center"/>
    </xf>
    <xf numFmtId="0" fontId="22" fillId="0" borderId="0" xfId="5" applyFont="1" applyAlignment="1">
      <alignment horizontal="center" vertical="center"/>
    </xf>
    <xf numFmtId="0" fontId="22" fillId="0" borderId="2" xfId="5" applyFont="1" applyBorder="1" applyAlignment="1">
      <alignment horizontal="center" vertical="center"/>
    </xf>
    <xf numFmtId="0" fontId="3" fillId="0" borderId="0" xfId="3" applyFont="1">
      <alignment wrapText="1"/>
    </xf>
    <xf numFmtId="0" fontId="20" fillId="0" borderId="3" xfId="5" applyFont="1" applyBorder="1" applyAlignment="1">
      <alignment horizontal="center" vertical="center"/>
    </xf>
    <xf numFmtId="0" fontId="6" fillId="3" borderId="0" xfId="4" applyFont="1" applyFill="1" applyAlignment="1">
      <alignment horizontal="left" vertical="center"/>
    </xf>
    <xf numFmtId="0" fontId="11" fillId="3" borderId="0" xfId="4" applyFont="1" applyFill="1" applyAlignment="1">
      <alignment horizontal="center" vertical="center"/>
    </xf>
    <xf numFmtId="0" fontId="12" fillId="4" borderId="0" xfId="0" applyFont="1" applyFill="1">
      <alignment vertical="center" wrapText="1"/>
    </xf>
  </cellXfs>
  <cellStyles count="6">
    <cellStyle name="Başlık" xfId="1" xr:uid="{00000000-0005-0000-0000-000000000000}"/>
    <cellStyle name="Başlık 1" xfId="2" builtinId="16" customBuiltin="1"/>
    <cellStyle name="Başlık 2" xfId="3" builtinId="17" customBuiltin="1"/>
    <cellStyle name="Köprü" xfId="4" builtinId="8"/>
    <cellStyle name="Normal" xfId="0" builtinId="0" customBuiltin="1"/>
    <cellStyle name="Normal 2" xfId="5" xr:uid="{2C62F34F-8DDE-4A5C-B379-CC9F84BF04D9}"/>
  </cellStyles>
  <dxfs count="4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34998626667073579"/>
        <name val="Tahoma"/>
        <family val="2"/>
        <scheme val="minor"/>
      </font>
      <numFmt numFmtId="164" formatCode="#,##0.0"/>
      <alignment horizontal="right" vertical="center" textRotation="0" wrapText="0" indent="2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34998626667073579"/>
        <name val="Tahoma"/>
        <family val="2"/>
        <scheme val="minor"/>
      </font>
      <numFmt numFmtId="164" formatCode="#,##0.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34998626667073579"/>
        <name val="Tahoma"/>
        <family val="2"/>
        <scheme val="minor"/>
      </font>
      <numFmt numFmtId="164" formatCode="#,##0.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34998626667073579"/>
        <name val="Tahoma"/>
        <family val="2"/>
        <scheme val="minor"/>
      </font>
      <numFmt numFmtId="164" formatCode="#,##0.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34998626667073579"/>
        <name val="Tahoma"/>
        <family val="2"/>
        <scheme val="minor"/>
      </font>
      <numFmt numFmtId="164" formatCode="#,##0.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34998626667073579"/>
        <name val="Tahoma"/>
        <family val="2"/>
        <scheme val="minor"/>
      </font>
      <numFmt numFmtId="164" formatCode="#,##0.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34998626667073579"/>
        <name val="Tahoma"/>
        <family val="2"/>
        <scheme val="minor"/>
      </font>
      <numFmt numFmtId="164" formatCode="#,##0.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34998626667073579"/>
        <name val="Tahoma"/>
        <family val="2"/>
        <scheme val="minor"/>
      </font>
      <numFmt numFmtId="164" formatCode="#,##0.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34998626667073579"/>
        <name val="Tahoma"/>
        <family val="2"/>
        <scheme val="minor"/>
      </font>
      <numFmt numFmtId="164" formatCode="#,##0.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34998626667073579"/>
        <name val="Tahoma"/>
        <family val="2"/>
        <scheme val="minor"/>
      </font>
      <numFmt numFmtId="164" formatCode="#,##0.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34998626667073579"/>
        <name val="Tahoma"/>
        <family val="2"/>
        <scheme val="minor"/>
      </font>
      <numFmt numFmtId="164" formatCode="#,##0.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34998626667073579"/>
        <name val="Tahoma"/>
        <family val="2"/>
        <scheme val="minor"/>
      </font>
      <numFmt numFmtId="164" formatCode="#,##0.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34998626667073579"/>
        <name val="Tahoma"/>
        <family val="2"/>
        <scheme val="minor"/>
      </font>
      <numFmt numFmtId="164" formatCode="#,##0.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34998626667073579"/>
        <name val="Tahoma"/>
        <family val="2"/>
        <scheme val="minor"/>
      </font>
      <alignment horizontal="left" vertical="center" textRotation="0" wrapText="0" indent="0" justifyLastLine="0" shrinkToFit="0" readingOrder="0"/>
    </dxf>
    <dxf>
      <numFmt numFmtId="1" formatCode="0"/>
      <alignment horizontal="right" vertical="center" textRotation="0" wrapText="0" indent="2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numFmt numFmtId="1" formatCode="0"/>
      <alignment horizontal="center" vertical="center" textRotation="0" indent="0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0"/>
        <color theme="1" tint="0.34998626667073579"/>
        <name val="Tahoma"/>
        <scheme val="minor"/>
      </font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0"/>
        <color theme="1" tint="0.34998626667073579"/>
        <name val="Tahoma"/>
        <scheme val="minor"/>
      </font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0"/>
        <color theme="1" tint="0.34998626667073579"/>
        <name val="Tahoma"/>
        <scheme val="minor"/>
      </font>
      <alignment horizontal="left" vertical="center" textRotation="0" wrapText="0" indent="1" justifyLastLine="0" shrinkToFit="0" readingOrder="0"/>
    </dxf>
    <dxf>
      <font>
        <b/>
        <i val="0"/>
        <strike val="0"/>
        <outline val="0"/>
        <shadow val="0"/>
        <u val="none"/>
        <vertAlign val="baseline"/>
        <sz val="10"/>
        <color theme="1" tint="0.34998626667073579"/>
        <name val="Tahoma"/>
        <scheme val="minor"/>
      </font>
      <alignment horizontal="left" vertical="center" textRotation="0" wrapText="0" indent="1" justifyLastLine="0" shrinkToFit="0" readingOrder="0"/>
    </dxf>
    <dxf>
      <alignment horizontal="left" vertical="center" textRotation="0" wrapText="0" indent="1" justifyLastLine="0" shrinkToFit="0" readingOrder="0"/>
    </dxf>
    <dxf>
      <font>
        <b val="0"/>
        <i val="0"/>
      </font>
    </dxf>
    <dxf>
      <font>
        <b/>
        <i val="0"/>
        <color theme="1" tint="0.34998626667073579"/>
      </font>
    </dxf>
    <dxf>
      <font>
        <b/>
        <i val="0"/>
        <color theme="4"/>
      </font>
    </dxf>
    <dxf>
      <font>
        <color theme="4"/>
      </font>
      <border>
        <right style="thin">
          <color theme="0" tint="-0.14996795556505021"/>
        </right>
        <bottom style="medium">
          <color theme="1" tint="0.14996795556505021"/>
        </bottom>
        <vertical style="thin">
          <color theme="0" tint="-0.14996795556505021"/>
        </vertical>
      </border>
    </dxf>
    <dxf>
      <font>
        <b val="0"/>
        <i val="0"/>
      </font>
      <border>
        <horizontal style="thin">
          <color theme="0" tint="-0.14996795556505021"/>
        </horizontal>
      </border>
    </dxf>
  </dxfs>
  <tableStyles count="1" defaultPivotStyle="PivotStyleLight2">
    <tableStyle name="Rakip Analizi" pivot="0" count="5" xr9:uid="{00000000-0011-0000-FFFF-FFFF00000000}">
      <tableStyleElement type="wholeTable" dxfId="39"/>
      <tableStyleElement type="headerRow" dxfId="38"/>
      <tableStyleElement type="totalRow" dxfId="37"/>
      <tableStyleElement type="firstColumn" dxfId="36"/>
      <tableStyleElement type="firstHeaderCell" dxfId="3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activeX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0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1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activeX/activeX12.xml><?xml version="1.0" encoding="utf-8"?>
<ax:ocx xmlns:ax="http://schemas.microsoft.com/office/2006/activeX" xmlns:r="http://schemas.openxmlformats.org/officeDocument/2006/relationships" ax:classid="{8BD21D40-EC42-11CE-9E0D-00AA006002F3}" ax:persistence="persistStreamInit" r:id="rId1"/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tr-TR" sz="1400"/>
              <a:t>Güçlü</a:t>
            </a:r>
            <a:r>
              <a:rPr lang="tr-TR" sz="1400" baseline="0"/>
              <a:t> yanlar</a:t>
            </a:r>
            <a:endParaRPr lang="en-US" sz="1400"/>
          </a:p>
        </c:rich>
      </c:tx>
      <c:layout>
        <c:manualLayout>
          <c:xMode val="edge"/>
          <c:yMode val="edge"/>
          <c:x val="2.2909011373578321E-2"/>
          <c:y val="2.7777777777777776E-2"/>
        </c:manualLayout>
      </c:layout>
      <c:overlay val="1"/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'GÜÇLÜ YANLAR'!$H$5</c:f>
              <c:strCache>
                <c:ptCount val="1"/>
                <c:pt idx="0">
                  <c:v>Strengths</c:v>
                </c:pt>
              </c:strCache>
            </c:strRef>
          </c:tx>
          <c:cat>
            <c:strRef>
              <c:f>'GÜÇLÜ YANLAR'!$H$6:$H$20</c:f>
              <c:strCache>
                <c:ptCount val="15"/>
                <c:pt idx="0">
                  <c:v>MARKA DEĞERİ</c:v>
                </c:pt>
                <c:pt idx="1">
                  <c:v>MÜŞTERİ PORTFÖYÜ</c:v>
                </c:pt>
                <c:pt idx="2">
                  <c:v>DENEYİM </c:v>
                </c:pt>
                <c:pt idx="3">
                  <c:v>İYİ FİYAT </c:v>
                </c:pt>
                <c:pt idx="4">
                  <c:v>İYİ HİZMET </c:v>
                </c:pt>
                <c:pt idx="5">
                  <c:v>UZMANLIK </c:v>
                </c:pt>
                <c:pt idx="6">
                  <c:v>FİNANSAL DURUM</c:v>
                </c:pt>
                <c:pt idx="7">
                  <c:v>KALİTE BELGESİ DURUMU</c:v>
                </c:pt>
                <c:pt idx="8">
                  <c:v>İMALAT YETENEĞİ</c:v>
                </c:pt>
                <c:pt idx="9">
                  <c:v>CİRO</c:v>
                </c:pt>
                <c:pt idx="10">
                  <c:v>TEST CİHAZLARI</c:v>
                </c:pt>
                <c:pt idx="11">
                  <c:v>MÜŞTERİ MEMNUNİYETİ</c:v>
                </c:pt>
                <c:pt idx="12">
                  <c:v>İMAJ </c:v>
                </c:pt>
                <c:pt idx="13">
                  <c:v>COĞRAFİ KONUM</c:v>
                </c:pt>
                <c:pt idx="14">
                  <c:v>İNSAN KAYNAKLARI</c:v>
                </c:pt>
              </c:strCache>
            </c:strRef>
          </c:cat>
          <c:val>
            <c:numRef>
              <c:f>'GÜÇLÜ YANLAR'!$I$6:$I$12</c:f>
              <c:numCache>
                <c:formatCode>General</c:formatCode>
                <c:ptCount val="7"/>
                <c:pt idx="0">
                  <c:v>3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2</c:v>
                </c:pt>
                <c:pt idx="5">
                  <c:v>3</c:v>
                </c:pt>
                <c:pt idx="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D8E-4BE8-87A9-3F187A9B35B5}"/>
            </c:ext>
          </c:extLst>
        </c:ser>
        <c:ser>
          <c:idx val="1"/>
          <c:order val="1"/>
          <c:tx>
            <c:strRef>
              <c:f>'GÜÇLÜ YANLAR'!$H$5</c:f>
              <c:strCache>
                <c:ptCount val="1"/>
                <c:pt idx="0">
                  <c:v>Strengths</c:v>
                </c:pt>
              </c:strCache>
            </c:strRef>
          </c:tx>
          <c:val>
            <c:numRef>
              <c:f>'GÜÇLÜ YANLAR'!$J$6:$J$12</c:f>
              <c:numCache>
                <c:formatCode>General</c:formatCode>
                <c:ptCount val="7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1</c:v>
                </c:pt>
                <c:pt idx="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D8E-4BE8-87A9-3F187A9B35B5}"/>
            </c:ext>
          </c:extLst>
        </c:ser>
        <c:ser>
          <c:idx val="2"/>
          <c:order val="2"/>
          <c:tx>
            <c:strRef>
              <c:f>'GÜÇLÜ YANLAR'!$H$5</c:f>
              <c:strCache>
                <c:ptCount val="1"/>
                <c:pt idx="0">
                  <c:v>Strengths</c:v>
                </c:pt>
              </c:strCache>
            </c:strRef>
          </c:tx>
          <c:val>
            <c:numRef>
              <c:f>'GÜÇLÜ YANLAR'!$K$6:$K$12</c:f>
              <c:numCache>
                <c:formatCode>General</c:formatCode>
                <c:ptCount val="7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D8E-4BE8-87A9-3F187A9B35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3219720"/>
        <c:axId val="423226384"/>
      </c:radarChart>
      <c:catAx>
        <c:axId val="423219720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423226384"/>
        <c:crosses val="autoZero"/>
        <c:auto val="1"/>
        <c:lblAlgn val="ctr"/>
        <c:lblOffset val="100"/>
        <c:noMultiLvlLbl val="0"/>
      </c:catAx>
      <c:valAx>
        <c:axId val="423226384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423219720"/>
        <c:crosses val="autoZero"/>
        <c:crossBetween val="between"/>
        <c:majorUnit val="1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tr-TR" sz="1400"/>
              <a:t>Zayıf</a:t>
            </a:r>
            <a:r>
              <a:rPr lang="tr-TR" sz="1400" baseline="0"/>
              <a:t> Yanlar</a:t>
            </a:r>
            <a:endParaRPr lang="en-US" sz="1400"/>
          </a:p>
        </c:rich>
      </c:tx>
      <c:layout>
        <c:manualLayout>
          <c:xMode val="edge"/>
          <c:yMode val="edge"/>
          <c:x val="2.8796296296296292E-2"/>
          <c:y val="1.8518622672165978E-2"/>
        </c:manualLayout>
      </c:layout>
      <c:overlay val="1"/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'ZAYIF YÖNLER'!$H$5</c:f>
              <c:strCache>
                <c:ptCount val="1"/>
                <c:pt idx="0">
                  <c:v>Weaknesses</c:v>
                </c:pt>
              </c:strCache>
            </c:strRef>
          </c:tx>
          <c:cat>
            <c:strRef>
              <c:f>'ZAYIF YÖNLER'!$H$6:$H$20</c:f>
              <c:strCache>
                <c:ptCount val="5"/>
                <c:pt idx="0">
                  <c:v>SEKTÖRDE TANINMA</c:v>
                </c:pt>
                <c:pt idx="1">
                  <c:v>ORGANİZASYON</c:v>
                </c:pt>
                <c:pt idx="2">
                  <c:v>BİLGİ DURUMU </c:v>
                </c:pt>
                <c:pt idx="3">
                  <c:v>FİNANSAL DURUM</c:v>
                </c:pt>
                <c:pt idx="4">
                  <c:v>DENEYİM </c:v>
                </c:pt>
              </c:strCache>
            </c:strRef>
          </c:cat>
          <c:val>
            <c:numRef>
              <c:f>'ZAYIF YÖNLER'!$I$6:$I$10</c:f>
              <c:numCache>
                <c:formatCode>General</c:formatCode>
                <c:ptCount val="5"/>
                <c:pt idx="0">
                  <c:v>3</c:v>
                </c:pt>
                <c:pt idx="1">
                  <c:v>1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76-42B8-B152-7901C1E055BF}"/>
            </c:ext>
          </c:extLst>
        </c:ser>
        <c:ser>
          <c:idx val="1"/>
          <c:order val="1"/>
          <c:tx>
            <c:strRef>
              <c:f>'ZAYIF YÖNLER'!$H$5</c:f>
              <c:strCache>
                <c:ptCount val="1"/>
                <c:pt idx="0">
                  <c:v>Weaknesses</c:v>
                </c:pt>
              </c:strCache>
            </c:strRef>
          </c:tx>
          <c:val>
            <c:numRef>
              <c:f>'ZAYIF YÖNLER'!$J$6:$J$10</c:f>
              <c:numCache>
                <c:formatCode>General</c:formatCode>
                <c:ptCount val="5"/>
                <c:pt idx="0">
                  <c:v>3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76-42B8-B152-7901C1E055BF}"/>
            </c:ext>
          </c:extLst>
        </c:ser>
        <c:ser>
          <c:idx val="2"/>
          <c:order val="2"/>
          <c:tx>
            <c:strRef>
              <c:f>'ZAYIF YÖNLER'!$H$5</c:f>
              <c:strCache>
                <c:ptCount val="1"/>
                <c:pt idx="0">
                  <c:v>Weaknesses</c:v>
                </c:pt>
              </c:strCache>
            </c:strRef>
          </c:tx>
          <c:val>
            <c:numRef>
              <c:f>'ZAYIF YÖNLER'!$K$6:$K$10</c:f>
              <c:numCache>
                <c:formatCode>General</c:formatCode>
                <c:ptCount val="5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F76-42B8-B152-7901C1E055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3224032"/>
        <c:axId val="423223248"/>
      </c:radarChart>
      <c:catAx>
        <c:axId val="423224032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423223248"/>
        <c:crosses val="autoZero"/>
        <c:auto val="1"/>
        <c:lblAlgn val="ctr"/>
        <c:lblOffset val="100"/>
        <c:noMultiLvlLbl val="0"/>
      </c:catAx>
      <c:valAx>
        <c:axId val="423223248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423224032"/>
        <c:crosses val="autoZero"/>
        <c:crossBetween val="between"/>
        <c:majorUnit val="1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tr-TR" sz="1400"/>
              <a:t>Fırsatlar</a:t>
            </a:r>
            <a:endParaRPr lang="en-US" sz="1400"/>
          </a:p>
        </c:rich>
      </c:tx>
      <c:layout>
        <c:manualLayout>
          <c:xMode val="edge"/>
          <c:yMode val="edge"/>
          <c:x val="2.0910372314571768E-2"/>
          <c:y val="2.7777777777777776E-2"/>
        </c:manualLayout>
      </c:layout>
      <c:overlay val="1"/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FIRSATLAR!$Q$5</c:f>
              <c:strCache>
                <c:ptCount val="1"/>
                <c:pt idx="0">
                  <c:v>a</c:v>
                </c:pt>
              </c:strCache>
            </c:strRef>
          </c:tx>
          <c:cat>
            <c:strRef>
              <c:f>FIRSATLAR!$H$6:$H$20</c:f>
              <c:strCache>
                <c:ptCount val="7"/>
                <c:pt idx="0">
                  <c:v>HEDEFLER,STRATEJİLER</c:v>
                </c:pt>
                <c:pt idx="1">
                  <c:v>PAZAR PAYI</c:v>
                </c:pt>
                <c:pt idx="2">
                  <c:v>YENİ TEKNOLOJİ</c:v>
                </c:pt>
                <c:pt idx="3">
                  <c:v>YENİ ÜRETİM ALANLARI</c:v>
                </c:pt>
                <c:pt idx="4">
                  <c:v>YENİ MÜŞTERİLER</c:v>
                </c:pt>
                <c:pt idx="5">
                  <c:v>KARLILIK </c:v>
                </c:pt>
                <c:pt idx="6">
                  <c:v>YENİ PROJELER</c:v>
                </c:pt>
              </c:strCache>
            </c:strRef>
          </c:cat>
          <c:val>
            <c:numRef>
              <c:f>FIRSATLAR!$I$6:$I$12</c:f>
              <c:numCache>
                <c:formatCode>General</c:formatCode>
                <c:ptCount val="7"/>
                <c:pt idx="0">
                  <c:v>3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BE-4B97-B095-BAA4D19804AA}"/>
            </c:ext>
          </c:extLst>
        </c:ser>
        <c:ser>
          <c:idx val="1"/>
          <c:order val="1"/>
          <c:tx>
            <c:strRef>
              <c:f>FIRSATLAR!$Q$6</c:f>
              <c:strCache>
                <c:ptCount val="1"/>
                <c:pt idx="0">
                  <c:v>b</c:v>
                </c:pt>
              </c:strCache>
            </c:strRef>
          </c:tx>
          <c:val>
            <c:numRef>
              <c:f>FIRSATLAR!$J$6:$J$12</c:f>
              <c:numCache>
                <c:formatCode>General</c:formatCode>
                <c:ptCount val="7"/>
                <c:pt idx="0">
                  <c:v>2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BBE-4B97-B095-BAA4D19804AA}"/>
            </c:ext>
          </c:extLst>
        </c:ser>
        <c:ser>
          <c:idx val="2"/>
          <c:order val="2"/>
          <c:tx>
            <c:strRef>
              <c:f>FIRSATLAR!$Q$7</c:f>
              <c:strCache>
                <c:ptCount val="1"/>
                <c:pt idx="0">
                  <c:v>c</c:v>
                </c:pt>
              </c:strCache>
            </c:strRef>
          </c:tx>
          <c:val>
            <c:numRef>
              <c:f>FIRSATLAR!$K$6:$K$12</c:f>
              <c:numCache>
                <c:formatCode>General</c:formatCode>
                <c:ptCount val="7"/>
                <c:pt idx="0">
                  <c:v>2</c:v>
                </c:pt>
                <c:pt idx="1">
                  <c:v>3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BBE-4B97-B095-BAA4D1980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3217368"/>
        <c:axId val="423227560"/>
      </c:radarChart>
      <c:catAx>
        <c:axId val="423217368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423227560"/>
        <c:crosses val="autoZero"/>
        <c:auto val="1"/>
        <c:lblAlgn val="ctr"/>
        <c:lblOffset val="100"/>
        <c:noMultiLvlLbl val="0"/>
      </c:catAx>
      <c:valAx>
        <c:axId val="423227560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423217368"/>
        <c:crosses val="autoZero"/>
        <c:crossBetween val="between"/>
        <c:majorUnit val="1"/>
      </c:valAx>
    </c:plotArea>
    <c:legend>
      <c:legendPos val="r"/>
      <c:layout>
        <c:manualLayout>
          <c:xMode val="edge"/>
          <c:yMode val="edge"/>
          <c:x val="1.0569894041022645E-2"/>
          <c:y val="0.92410948631421075"/>
          <c:w val="0.9801708466997181"/>
          <c:h val="6.8447381577302832E-2"/>
        </c:manualLayout>
      </c:layout>
      <c:overlay val="1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/>
            </a:pPr>
            <a:r>
              <a:rPr lang="tr-TR" sz="1400"/>
              <a:t>Tehtitler</a:t>
            </a:r>
            <a:endParaRPr lang="en-US" sz="1400"/>
          </a:p>
        </c:rich>
      </c:tx>
      <c:layout>
        <c:manualLayout>
          <c:xMode val="edge"/>
          <c:yMode val="edge"/>
          <c:x val="3.7083211820744637E-2"/>
          <c:y val="2.3809523809523808E-2"/>
        </c:manualLayout>
      </c:layout>
      <c:overlay val="1"/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TEHTİT!$H$5</c:f>
              <c:strCache>
                <c:ptCount val="1"/>
                <c:pt idx="0">
                  <c:v>Threats</c:v>
                </c:pt>
              </c:strCache>
            </c:strRef>
          </c:tx>
          <c:cat>
            <c:strRef>
              <c:f>TEHTİT!$H$6:$H$20</c:f>
              <c:strCache>
                <c:ptCount val="10"/>
                <c:pt idx="0">
                  <c:v>SİYASİ DURUM ETKİLERİ</c:v>
                </c:pt>
                <c:pt idx="1">
                  <c:v>RAKİPLER</c:v>
                </c:pt>
                <c:pt idx="2">
                  <c:v>PİYASA TALEPLERİ</c:v>
                </c:pt>
                <c:pt idx="3">
                  <c:v>EKONOMİK DURUM</c:v>
                </c:pt>
                <c:pt idx="4">
                  <c:v>DEVLET/YASALAR</c:v>
                </c:pt>
                <c:pt idx="5">
                  <c:v>ÇALIŞANLAR</c:v>
                </c:pt>
                <c:pt idx="6">
                  <c:v>FİNANSAL DURUM</c:v>
                </c:pt>
                <c:pt idx="7">
                  <c:v>ORGANİZASYON </c:v>
                </c:pt>
                <c:pt idx="8">
                  <c:v>ENGELLER</c:v>
                </c:pt>
                <c:pt idx="9">
                  <c:v>YENİ TEKNOLOJİLER</c:v>
                </c:pt>
              </c:strCache>
            </c:strRef>
          </c:cat>
          <c:val>
            <c:numRef>
              <c:f>TEHTİT!$I$6:$I$16</c:f>
              <c:numCache>
                <c:formatCode>General</c:formatCode>
                <c:ptCount val="11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F95-4327-A97B-92272BE29525}"/>
            </c:ext>
          </c:extLst>
        </c:ser>
        <c:ser>
          <c:idx val="1"/>
          <c:order val="1"/>
          <c:tx>
            <c:strRef>
              <c:f>TEHTİT!$H$5</c:f>
              <c:strCache>
                <c:ptCount val="1"/>
                <c:pt idx="0">
                  <c:v>Threats</c:v>
                </c:pt>
              </c:strCache>
            </c:strRef>
          </c:tx>
          <c:val>
            <c:numRef>
              <c:f>TEHTİT!$J$6:$J$16</c:f>
              <c:numCache>
                <c:formatCode>General</c:formatCode>
                <c:ptCount val="11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3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F95-4327-A97B-92272BE29525}"/>
            </c:ext>
          </c:extLst>
        </c:ser>
        <c:ser>
          <c:idx val="2"/>
          <c:order val="2"/>
          <c:tx>
            <c:strRef>
              <c:f>TEHTİT!$H$5</c:f>
              <c:strCache>
                <c:ptCount val="1"/>
                <c:pt idx="0">
                  <c:v>Threats</c:v>
                </c:pt>
              </c:strCache>
            </c:strRef>
          </c:tx>
          <c:val>
            <c:numRef>
              <c:f>TEHTİT!$K$6:$K$16</c:f>
              <c:numCache>
                <c:formatCode>General</c:formatCode>
                <c:ptCount val="11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3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F95-4327-A97B-92272BE295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23221288"/>
        <c:axId val="423217760"/>
      </c:radarChart>
      <c:catAx>
        <c:axId val="423221288"/>
        <c:scaling>
          <c:orientation val="minMax"/>
        </c:scaling>
        <c:delete val="0"/>
        <c:axPos val="b"/>
        <c:majorGridlines/>
        <c:numFmt formatCode="General" sourceLinked="0"/>
        <c:majorTickMark val="out"/>
        <c:minorTickMark val="none"/>
        <c:tickLblPos val="nextTo"/>
        <c:crossAx val="423217760"/>
        <c:crosses val="autoZero"/>
        <c:auto val="1"/>
        <c:lblAlgn val="ctr"/>
        <c:lblOffset val="100"/>
        <c:noMultiLvlLbl val="0"/>
      </c:catAx>
      <c:valAx>
        <c:axId val="423217760"/>
        <c:scaling>
          <c:orientation val="minMax"/>
        </c:scaling>
        <c:delete val="0"/>
        <c:axPos val="l"/>
        <c:majorGridlines/>
        <c:numFmt formatCode="General" sourceLinked="1"/>
        <c:majorTickMark val="cross"/>
        <c:minorTickMark val="none"/>
        <c:tickLblPos val="nextTo"/>
        <c:crossAx val="423221288"/>
        <c:crosses val="autoZero"/>
        <c:crossBetween val="between"/>
        <c:majorUnit val="1"/>
      </c:valAx>
    </c:plotArea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0860066102848254"/>
          <c:y val="6.0483923884514436E-2"/>
          <c:w val="0.58840594925634293"/>
          <c:h val="0.7355074365704287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'GÜÇLÜ YANLAR'!$Q$5</c:f>
              <c:strCache>
                <c:ptCount val="1"/>
                <c:pt idx="0">
                  <c:v>a</c:v>
                </c:pt>
              </c:strCache>
            </c:strRef>
          </c:tx>
          <c:invertIfNegative val="0"/>
          <c:cat>
            <c:strRef>
              <c:f>'GÜÇLÜ YANLAR'!$C$4:$C$20</c:f>
              <c:strCache>
                <c:ptCount val="17"/>
                <c:pt idx="0">
                  <c:v>GÜÇLÜ YANLAR</c:v>
                </c:pt>
                <c:pt idx="2">
                  <c:v>MARKA DEĞERİ</c:v>
                </c:pt>
                <c:pt idx="3">
                  <c:v>MÜŞTERİ PORTFÖYÜ</c:v>
                </c:pt>
                <c:pt idx="4">
                  <c:v>DENEYİM </c:v>
                </c:pt>
                <c:pt idx="5">
                  <c:v>İYİ FİYAT </c:v>
                </c:pt>
                <c:pt idx="6">
                  <c:v>İYİ HİZMET </c:v>
                </c:pt>
                <c:pt idx="7">
                  <c:v>UZMANLIK </c:v>
                </c:pt>
                <c:pt idx="8">
                  <c:v>FİNANSAL DURUM</c:v>
                </c:pt>
                <c:pt idx="9">
                  <c:v>KALİTE BELGESİ DURUMU</c:v>
                </c:pt>
                <c:pt idx="10">
                  <c:v>İMALAT YETENEĞİ</c:v>
                </c:pt>
                <c:pt idx="11">
                  <c:v>CİRO</c:v>
                </c:pt>
                <c:pt idx="12">
                  <c:v>TEST CİHAZLARI</c:v>
                </c:pt>
                <c:pt idx="13">
                  <c:v>MÜŞTERİ MEMNUNİYETİ</c:v>
                </c:pt>
                <c:pt idx="14">
                  <c:v>İMAJ </c:v>
                </c:pt>
                <c:pt idx="15">
                  <c:v>COĞRAFİ KONUM</c:v>
                </c:pt>
                <c:pt idx="16">
                  <c:v>İNSAN KAYNAKLARI</c:v>
                </c:pt>
              </c:strCache>
            </c:strRef>
          </c:cat>
          <c:val>
            <c:numRef>
              <c:f>'GÜÇLÜ YANLAR'!$I$6:$I$12</c:f>
              <c:numCache>
                <c:formatCode>General</c:formatCode>
                <c:ptCount val="7"/>
                <c:pt idx="0">
                  <c:v>3</c:v>
                </c:pt>
                <c:pt idx="1">
                  <c:v>2</c:v>
                </c:pt>
                <c:pt idx="2">
                  <c:v>3</c:v>
                </c:pt>
                <c:pt idx="3">
                  <c:v>2</c:v>
                </c:pt>
                <c:pt idx="4">
                  <c:v>2</c:v>
                </c:pt>
                <c:pt idx="5">
                  <c:v>3</c:v>
                </c:pt>
                <c:pt idx="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226-4694-99E5-57FBF0BC2BE3}"/>
            </c:ext>
          </c:extLst>
        </c:ser>
        <c:ser>
          <c:idx val="1"/>
          <c:order val="1"/>
          <c:tx>
            <c:strRef>
              <c:f>'GÜÇLÜ YANLAR'!$Q$6</c:f>
              <c:strCache>
                <c:ptCount val="1"/>
                <c:pt idx="0">
                  <c:v>b</c:v>
                </c:pt>
              </c:strCache>
            </c:strRef>
          </c:tx>
          <c:invertIfNegative val="0"/>
          <c:cat>
            <c:strRef>
              <c:f>'GÜÇLÜ YANLAR'!$C$4:$C$20</c:f>
              <c:strCache>
                <c:ptCount val="17"/>
                <c:pt idx="0">
                  <c:v>GÜÇLÜ YANLAR</c:v>
                </c:pt>
                <c:pt idx="2">
                  <c:v>MARKA DEĞERİ</c:v>
                </c:pt>
                <c:pt idx="3">
                  <c:v>MÜŞTERİ PORTFÖYÜ</c:v>
                </c:pt>
                <c:pt idx="4">
                  <c:v>DENEYİM </c:v>
                </c:pt>
                <c:pt idx="5">
                  <c:v>İYİ FİYAT </c:v>
                </c:pt>
                <c:pt idx="6">
                  <c:v>İYİ HİZMET </c:v>
                </c:pt>
                <c:pt idx="7">
                  <c:v>UZMANLIK </c:v>
                </c:pt>
                <c:pt idx="8">
                  <c:v>FİNANSAL DURUM</c:v>
                </c:pt>
                <c:pt idx="9">
                  <c:v>KALİTE BELGESİ DURUMU</c:v>
                </c:pt>
                <c:pt idx="10">
                  <c:v>İMALAT YETENEĞİ</c:v>
                </c:pt>
                <c:pt idx="11">
                  <c:v>CİRO</c:v>
                </c:pt>
                <c:pt idx="12">
                  <c:v>TEST CİHAZLARI</c:v>
                </c:pt>
                <c:pt idx="13">
                  <c:v>MÜŞTERİ MEMNUNİYETİ</c:v>
                </c:pt>
                <c:pt idx="14">
                  <c:v>İMAJ </c:v>
                </c:pt>
                <c:pt idx="15">
                  <c:v>COĞRAFİ KONUM</c:v>
                </c:pt>
                <c:pt idx="16">
                  <c:v>İNSAN KAYNAKLARI</c:v>
                </c:pt>
              </c:strCache>
            </c:strRef>
          </c:cat>
          <c:val>
            <c:numRef>
              <c:f>'GÜÇLÜ YANLAR'!$J$6:$J$12</c:f>
              <c:numCache>
                <c:formatCode>General</c:formatCode>
                <c:ptCount val="7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1</c:v>
                </c:pt>
                <c:pt idx="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226-4694-99E5-57FBF0BC2BE3}"/>
            </c:ext>
          </c:extLst>
        </c:ser>
        <c:ser>
          <c:idx val="2"/>
          <c:order val="2"/>
          <c:tx>
            <c:strRef>
              <c:f>'GÜÇLÜ YANLAR'!$Q$7</c:f>
              <c:strCache>
                <c:ptCount val="1"/>
                <c:pt idx="0">
                  <c:v>c</c:v>
                </c:pt>
              </c:strCache>
            </c:strRef>
          </c:tx>
          <c:invertIfNegative val="0"/>
          <c:cat>
            <c:strRef>
              <c:f>'GÜÇLÜ YANLAR'!$C$4:$C$20</c:f>
              <c:strCache>
                <c:ptCount val="17"/>
                <c:pt idx="0">
                  <c:v>GÜÇLÜ YANLAR</c:v>
                </c:pt>
                <c:pt idx="2">
                  <c:v>MARKA DEĞERİ</c:v>
                </c:pt>
                <c:pt idx="3">
                  <c:v>MÜŞTERİ PORTFÖYÜ</c:v>
                </c:pt>
                <c:pt idx="4">
                  <c:v>DENEYİM </c:v>
                </c:pt>
                <c:pt idx="5">
                  <c:v>İYİ FİYAT </c:v>
                </c:pt>
                <c:pt idx="6">
                  <c:v>İYİ HİZMET </c:v>
                </c:pt>
                <c:pt idx="7">
                  <c:v>UZMANLIK </c:v>
                </c:pt>
                <c:pt idx="8">
                  <c:v>FİNANSAL DURUM</c:v>
                </c:pt>
                <c:pt idx="9">
                  <c:v>KALİTE BELGESİ DURUMU</c:v>
                </c:pt>
                <c:pt idx="10">
                  <c:v>İMALAT YETENEĞİ</c:v>
                </c:pt>
                <c:pt idx="11">
                  <c:v>CİRO</c:v>
                </c:pt>
                <c:pt idx="12">
                  <c:v>TEST CİHAZLARI</c:v>
                </c:pt>
                <c:pt idx="13">
                  <c:v>MÜŞTERİ MEMNUNİYETİ</c:v>
                </c:pt>
                <c:pt idx="14">
                  <c:v>İMAJ </c:v>
                </c:pt>
                <c:pt idx="15">
                  <c:v>COĞRAFİ KONUM</c:v>
                </c:pt>
                <c:pt idx="16">
                  <c:v>İNSAN KAYNAKLARI</c:v>
                </c:pt>
              </c:strCache>
            </c:strRef>
          </c:cat>
          <c:val>
            <c:numRef>
              <c:f>'GÜÇLÜ YANLAR'!$K$6:$K$12</c:f>
              <c:numCache>
                <c:formatCode>General</c:formatCode>
                <c:ptCount val="7"/>
                <c:pt idx="0">
                  <c:v>2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2226-4694-99E5-57FBF0BC2BE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3215800"/>
        <c:axId val="423223640"/>
      </c:barChart>
      <c:catAx>
        <c:axId val="423215800"/>
        <c:scaling>
          <c:orientation val="minMax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423223640"/>
        <c:crosses val="autoZero"/>
        <c:auto val="1"/>
        <c:lblAlgn val="ctr"/>
        <c:lblOffset val="100"/>
        <c:noMultiLvlLbl val="0"/>
      </c:catAx>
      <c:valAx>
        <c:axId val="423223640"/>
        <c:scaling>
          <c:orientation val="minMax"/>
        </c:scaling>
        <c:delete val="0"/>
        <c:axPos val="b"/>
        <c:majorGridlines/>
        <c:numFmt formatCode="General" sourceLinked="1"/>
        <c:majorTickMark val="cross"/>
        <c:minorTickMark val="none"/>
        <c:tickLblPos val="nextTo"/>
        <c:crossAx val="423215800"/>
        <c:crosses val="autoZero"/>
        <c:crossBetween val="between"/>
        <c:majorUnit val="1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143482064741907"/>
          <c:y val="0.10766868985126861"/>
          <c:w val="0.6122250656167979"/>
          <c:h val="0.7652813320209973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'ZAYIF YÖNLER'!$Q$5</c:f>
              <c:strCache>
                <c:ptCount val="1"/>
                <c:pt idx="0">
                  <c:v>a</c:v>
                </c:pt>
              </c:strCache>
            </c:strRef>
          </c:tx>
          <c:invertIfNegative val="0"/>
          <c:cat>
            <c:strRef>
              <c:f>'ZAYIF YÖNLER'!$H$6:$H$20</c:f>
              <c:strCache>
                <c:ptCount val="5"/>
                <c:pt idx="0">
                  <c:v>SEKTÖRDE TANINMA</c:v>
                </c:pt>
                <c:pt idx="1">
                  <c:v>ORGANİZASYON</c:v>
                </c:pt>
                <c:pt idx="2">
                  <c:v>BİLGİ DURUMU </c:v>
                </c:pt>
                <c:pt idx="3">
                  <c:v>FİNANSAL DURUM</c:v>
                </c:pt>
                <c:pt idx="4">
                  <c:v>DENEYİM </c:v>
                </c:pt>
              </c:strCache>
            </c:strRef>
          </c:cat>
          <c:val>
            <c:numRef>
              <c:f>'ZAYIF YÖNLER'!$I$6:$I$10</c:f>
              <c:numCache>
                <c:formatCode>General</c:formatCode>
                <c:ptCount val="5"/>
                <c:pt idx="0">
                  <c:v>3</c:v>
                </c:pt>
                <c:pt idx="1">
                  <c:v>1</c:v>
                </c:pt>
                <c:pt idx="2">
                  <c:v>3</c:v>
                </c:pt>
                <c:pt idx="3">
                  <c:v>2</c:v>
                </c:pt>
                <c:pt idx="4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5F3-4893-B258-E88B68F7DB97}"/>
            </c:ext>
          </c:extLst>
        </c:ser>
        <c:ser>
          <c:idx val="1"/>
          <c:order val="1"/>
          <c:tx>
            <c:strRef>
              <c:f>'ZAYIF YÖNLER'!$Q$6</c:f>
              <c:strCache>
                <c:ptCount val="1"/>
                <c:pt idx="0">
                  <c:v>b</c:v>
                </c:pt>
              </c:strCache>
            </c:strRef>
          </c:tx>
          <c:invertIfNegative val="0"/>
          <c:val>
            <c:numRef>
              <c:f>'ZAYIF YÖNLER'!$J$6:$J$10</c:f>
              <c:numCache>
                <c:formatCode>General</c:formatCode>
                <c:ptCount val="5"/>
                <c:pt idx="0">
                  <c:v>3</c:v>
                </c:pt>
                <c:pt idx="1">
                  <c:v>1</c:v>
                </c:pt>
                <c:pt idx="2">
                  <c:v>1</c:v>
                </c:pt>
                <c:pt idx="3">
                  <c:v>3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5F3-4893-B258-E88B68F7DB97}"/>
            </c:ext>
          </c:extLst>
        </c:ser>
        <c:ser>
          <c:idx val="2"/>
          <c:order val="2"/>
          <c:tx>
            <c:strRef>
              <c:f>'ZAYIF YÖNLER'!$Q$7</c:f>
              <c:strCache>
                <c:ptCount val="1"/>
                <c:pt idx="0">
                  <c:v>c</c:v>
                </c:pt>
              </c:strCache>
            </c:strRef>
          </c:tx>
          <c:invertIfNegative val="0"/>
          <c:val>
            <c:numRef>
              <c:f>'ZAYIF YÖNLER'!$K$6:$K$10</c:f>
              <c:numCache>
                <c:formatCode>General</c:formatCode>
                <c:ptCount val="5"/>
                <c:pt idx="0">
                  <c:v>3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5F3-4893-B258-E88B68F7DB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3228344"/>
        <c:axId val="423228736"/>
      </c:barChart>
      <c:catAx>
        <c:axId val="423228344"/>
        <c:scaling>
          <c:orientation val="minMax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423228736"/>
        <c:crosses val="autoZero"/>
        <c:auto val="1"/>
        <c:lblAlgn val="ctr"/>
        <c:lblOffset val="100"/>
        <c:noMultiLvlLbl val="0"/>
      </c:catAx>
      <c:valAx>
        <c:axId val="423228736"/>
        <c:scaling>
          <c:orientation val="minMax"/>
        </c:scaling>
        <c:delete val="0"/>
        <c:axPos val="b"/>
        <c:majorGridlines/>
        <c:numFmt formatCode="General" sourceLinked="1"/>
        <c:majorTickMark val="cross"/>
        <c:minorTickMark val="none"/>
        <c:tickLblPos val="nextTo"/>
        <c:crossAx val="423228344"/>
        <c:crosses val="autoZero"/>
        <c:crossBetween val="between"/>
        <c:majorUnit val="1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9973380609371091"/>
          <c:y val="0.11136324747802158"/>
          <c:w val="0.6174761623356918"/>
          <c:h val="0.7838444942359791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FIRSATLAR!$Q$5</c:f>
              <c:strCache>
                <c:ptCount val="1"/>
                <c:pt idx="0">
                  <c:v>a</c:v>
                </c:pt>
              </c:strCache>
            </c:strRef>
          </c:tx>
          <c:invertIfNegative val="0"/>
          <c:cat>
            <c:strRef>
              <c:f>FIRSATLAR!$H$6:$H$20</c:f>
              <c:strCache>
                <c:ptCount val="7"/>
                <c:pt idx="0">
                  <c:v>HEDEFLER,STRATEJİLER</c:v>
                </c:pt>
                <c:pt idx="1">
                  <c:v>PAZAR PAYI</c:v>
                </c:pt>
                <c:pt idx="2">
                  <c:v>YENİ TEKNOLOJİ</c:v>
                </c:pt>
                <c:pt idx="3">
                  <c:v>YENİ ÜRETİM ALANLARI</c:v>
                </c:pt>
                <c:pt idx="4">
                  <c:v>YENİ MÜŞTERİLER</c:v>
                </c:pt>
                <c:pt idx="5">
                  <c:v>KARLILIK </c:v>
                </c:pt>
                <c:pt idx="6">
                  <c:v>YENİ PROJELER</c:v>
                </c:pt>
              </c:strCache>
            </c:strRef>
          </c:cat>
          <c:val>
            <c:numRef>
              <c:f>FIRSATLAR!$I$6:$I$12</c:f>
              <c:numCache>
                <c:formatCode>General</c:formatCode>
                <c:ptCount val="7"/>
                <c:pt idx="0">
                  <c:v>3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B0D-4552-A471-539326AE1280}"/>
            </c:ext>
          </c:extLst>
        </c:ser>
        <c:ser>
          <c:idx val="1"/>
          <c:order val="1"/>
          <c:tx>
            <c:strRef>
              <c:f>FIRSATLAR!$Q$6</c:f>
              <c:strCache>
                <c:ptCount val="1"/>
                <c:pt idx="0">
                  <c:v>b</c:v>
                </c:pt>
              </c:strCache>
            </c:strRef>
          </c:tx>
          <c:invertIfNegative val="0"/>
          <c:val>
            <c:numRef>
              <c:f>FIRSATLAR!$J$6:$J$12</c:f>
              <c:numCache>
                <c:formatCode>General</c:formatCode>
                <c:ptCount val="7"/>
                <c:pt idx="0">
                  <c:v>2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3</c:v>
                </c:pt>
                <c:pt idx="5">
                  <c:v>2</c:v>
                </c:pt>
                <c:pt idx="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B0D-4552-A471-539326AE1280}"/>
            </c:ext>
          </c:extLst>
        </c:ser>
        <c:ser>
          <c:idx val="2"/>
          <c:order val="2"/>
          <c:tx>
            <c:strRef>
              <c:f>FIRSATLAR!$Q$7</c:f>
              <c:strCache>
                <c:ptCount val="1"/>
                <c:pt idx="0">
                  <c:v>c</c:v>
                </c:pt>
              </c:strCache>
            </c:strRef>
          </c:tx>
          <c:invertIfNegative val="0"/>
          <c:val>
            <c:numRef>
              <c:f>FIRSATLAR!$K$6:$K$12</c:f>
              <c:numCache>
                <c:formatCode>General</c:formatCode>
                <c:ptCount val="7"/>
                <c:pt idx="0">
                  <c:v>2</c:v>
                </c:pt>
                <c:pt idx="1">
                  <c:v>3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2</c:v>
                </c:pt>
                <c:pt idx="6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B0D-4552-A471-539326AE12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23230304"/>
        <c:axId val="423229520"/>
      </c:barChart>
      <c:catAx>
        <c:axId val="423230304"/>
        <c:scaling>
          <c:orientation val="minMax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423229520"/>
        <c:crosses val="autoZero"/>
        <c:auto val="1"/>
        <c:lblAlgn val="ctr"/>
        <c:lblOffset val="100"/>
        <c:noMultiLvlLbl val="0"/>
      </c:catAx>
      <c:valAx>
        <c:axId val="423229520"/>
        <c:scaling>
          <c:orientation val="minMax"/>
        </c:scaling>
        <c:delete val="0"/>
        <c:axPos val="b"/>
        <c:majorGridlines/>
        <c:numFmt formatCode="General" sourceLinked="1"/>
        <c:majorTickMark val="cross"/>
        <c:minorTickMark val="none"/>
        <c:tickLblPos val="nextTo"/>
        <c:crossAx val="423230304"/>
        <c:crosses val="autoZero"/>
        <c:crossBetween val="between"/>
        <c:majorUnit val="1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4779636920384951"/>
          <c:y val="9.7939905949256362E-2"/>
          <c:w val="0.52839326334208225"/>
          <c:h val="0.7173146325459317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TEHTİT!$Q$5</c:f>
              <c:strCache>
                <c:ptCount val="1"/>
                <c:pt idx="0">
                  <c:v>a</c:v>
                </c:pt>
              </c:strCache>
            </c:strRef>
          </c:tx>
          <c:invertIfNegative val="0"/>
          <c:cat>
            <c:strRef>
              <c:f>TEHTİT!$H$6:$H$20</c:f>
              <c:strCache>
                <c:ptCount val="10"/>
                <c:pt idx="0">
                  <c:v>SİYASİ DURUM ETKİLERİ</c:v>
                </c:pt>
                <c:pt idx="1">
                  <c:v>RAKİPLER</c:v>
                </c:pt>
                <c:pt idx="2">
                  <c:v>PİYASA TALEPLERİ</c:v>
                </c:pt>
                <c:pt idx="3">
                  <c:v>EKONOMİK DURUM</c:v>
                </c:pt>
                <c:pt idx="4">
                  <c:v>DEVLET/YASALAR</c:v>
                </c:pt>
                <c:pt idx="5">
                  <c:v>ÇALIŞANLAR</c:v>
                </c:pt>
                <c:pt idx="6">
                  <c:v>FİNANSAL DURUM</c:v>
                </c:pt>
                <c:pt idx="7">
                  <c:v>ORGANİZASYON </c:v>
                </c:pt>
                <c:pt idx="8">
                  <c:v>ENGELLER</c:v>
                </c:pt>
                <c:pt idx="9">
                  <c:v>YENİ TEKNOLOJİLER</c:v>
                </c:pt>
              </c:strCache>
            </c:strRef>
          </c:cat>
          <c:val>
            <c:numRef>
              <c:f>TEHTİT!$I$6:$I$16</c:f>
              <c:numCache>
                <c:formatCode>General</c:formatCode>
                <c:ptCount val="11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1</c:v>
                </c:pt>
                <c:pt idx="8">
                  <c:v>2</c:v>
                </c:pt>
                <c:pt idx="9">
                  <c:v>3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5D6-4E23-9A96-A3353DB4D6BE}"/>
            </c:ext>
          </c:extLst>
        </c:ser>
        <c:ser>
          <c:idx val="1"/>
          <c:order val="1"/>
          <c:tx>
            <c:strRef>
              <c:f>TEHTİT!$Q$6</c:f>
              <c:strCache>
                <c:ptCount val="1"/>
                <c:pt idx="0">
                  <c:v>b</c:v>
                </c:pt>
              </c:strCache>
            </c:strRef>
          </c:tx>
          <c:invertIfNegative val="0"/>
          <c:val>
            <c:numRef>
              <c:f>TEHTİT!$J$6:$J$16</c:f>
              <c:numCache>
                <c:formatCode>General</c:formatCode>
                <c:ptCount val="11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3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5D6-4E23-9A96-A3353DB4D6BE}"/>
            </c:ext>
          </c:extLst>
        </c:ser>
        <c:ser>
          <c:idx val="2"/>
          <c:order val="2"/>
          <c:tx>
            <c:strRef>
              <c:f>TEHTİT!$Q$7</c:f>
              <c:strCache>
                <c:ptCount val="1"/>
                <c:pt idx="0">
                  <c:v>c</c:v>
                </c:pt>
              </c:strCache>
            </c:strRef>
          </c:tx>
          <c:invertIfNegative val="0"/>
          <c:val>
            <c:numRef>
              <c:f>TEHTİT!$K$6:$K$16</c:f>
              <c:numCache>
                <c:formatCode>General</c:formatCode>
                <c:ptCount val="11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1</c:v>
                </c:pt>
                <c:pt idx="5">
                  <c:v>2</c:v>
                </c:pt>
                <c:pt idx="6">
                  <c:v>3</c:v>
                </c:pt>
                <c:pt idx="7">
                  <c:v>3</c:v>
                </c:pt>
                <c:pt idx="8">
                  <c:v>2</c:v>
                </c:pt>
                <c:pt idx="9">
                  <c:v>3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5D6-4E23-9A96-A3353DB4D6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613432592"/>
        <c:axId val="613431024"/>
      </c:barChart>
      <c:catAx>
        <c:axId val="613432592"/>
        <c:scaling>
          <c:orientation val="minMax"/>
        </c:scaling>
        <c:delete val="0"/>
        <c:axPos val="l"/>
        <c:majorGridlines/>
        <c:numFmt formatCode="General" sourceLinked="0"/>
        <c:majorTickMark val="out"/>
        <c:minorTickMark val="none"/>
        <c:tickLblPos val="nextTo"/>
        <c:crossAx val="613431024"/>
        <c:crosses val="autoZero"/>
        <c:auto val="1"/>
        <c:lblAlgn val="ctr"/>
        <c:lblOffset val="100"/>
        <c:noMultiLvlLbl val="0"/>
      </c:catAx>
      <c:valAx>
        <c:axId val="613431024"/>
        <c:scaling>
          <c:orientation val="minMax"/>
        </c:scaling>
        <c:delete val="0"/>
        <c:axPos val="b"/>
        <c:majorGridlines/>
        <c:numFmt formatCode="General" sourceLinked="1"/>
        <c:majorTickMark val="cross"/>
        <c:minorTickMark val="none"/>
        <c:tickLblPos val="nextTo"/>
        <c:crossAx val="613432592"/>
        <c:crosses val="autoZero"/>
        <c:crossBetween val="between"/>
        <c:majorUnit val="1"/>
      </c:valAx>
    </c:plotArea>
    <c:legend>
      <c:legendPos val="b"/>
      <c:overlay val="0"/>
    </c:legend>
    <c:plotVisOnly val="1"/>
    <c:dispBlanksAs val="gap"/>
    <c:showDLblsOverMax val="0"/>
  </c:chart>
  <c:spPr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hyperlink" Target="#'Rakip Analizi'!A1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hyperlink" Target="#'Rakip Demografik Bilgileri'!A1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3" Type="http://schemas.openxmlformats.org/officeDocument/2006/relationships/image" Target="../media/image6.emf"/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3.v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7.emf"/></Relationships>
</file>

<file path=xl/drawings/_rels/vmlDrawing4.v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104774</xdr:rowOff>
    </xdr:from>
    <xdr:to>
      <xdr:col>7</xdr:col>
      <xdr:colOff>457200</xdr:colOff>
      <xdr:row>19</xdr:row>
      <xdr:rowOff>66674</xdr:rowOff>
    </xdr:to>
    <xdr:graphicFrame macro="">
      <xdr:nvGraphicFramePr>
        <xdr:cNvPr id="2" name="Chart 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447676</xdr:colOff>
      <xdr:row>2</xdr:row>
      <xdr:rowOff>104774</xdr:rowOff>
    </xdr:from>
    <xdr:to>
      <xdr:col>14</xdr:col>
      <xdr:colOff>295276</xdr:colOff>
      <xdr:row>19</xdr:row>
      <xdr:rowOff>66674</xdr:rowOff>
    </xdr:to>
    <xdr:graphicFrame macro="">
      <xdr:nvGraphicFramePr>
        <xdr:cNvPr id="3" name="Chart 7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18</xdr:row>
      <xdr:rowOff>123825</xdr:rowOff>
    </xdr:from>
    <xdr:to>
      <xdr:col>7</xdr:col>
      <xdr:colOff>457200</xdr:colOff>
      <xdr:row>35</xdr:row>
      <xdr:rowOff>85725</xdr:rowOff>
    </xdr:to>
    <xdr:graphicFrame macro="">
      <xdr:nvGraphicFramePr>
        <xdr:cNvPr id="4" name="Chart 8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447676</xdr:colOff>
      <xdr:row>18</xdr:row>
      <xdr:rowOff>123825</xdr:rowOff>
    </xdr:from>
    <xdr:to>
      <xdr:col>14</xdr:col>
      <xdr:colOff>295276</xdr:colOff>
      <xdr:row>35</xdr:row>
      <xdr:rowOff>85725</xdr:rowOff>
    </xdr:to>
    <xdr:graphicFrame macro="">
      <xdr:nvGraphicFramePr>
        <xdr:cNvPr id="5" name="Chart 9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65554</xdr:colOff>
      <xdr:row>2</xdr:row>
      <xdr:rowOff>82923</xdr:rowOff>
    </xdr:from>
    <xdr:to>
      <xdr:col>14</xdr:col>
      <xdr:colOff>609600</xdr:colOff>
      <xdr:row>21</xdr:row>
      <xdr:rowOff>152400</xdr:rowOff>
    </xdr:to>
    <xdr:graphicFrame macro="">
      <xdr:nvGraphicFramePr>
        <xdr:cNvPr id="2" name="Chart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137160</xdr:colOff>
          <xdr:row>3</xdr:row>
          <xdr:rowOff>30480</xdr:rowOff>
        </xdr:from>
        <xdr:to>
          <xdr:col>3</xdr:col>
          <xdr:colOff>335280</xdr:colOff>
          <xdr:row>4</xdr:row>
          <xdr:rowOff>0</xdr:rowOff>
        </xdr:to>
        <xdr:sp macro="" textlink="">
          <xdr:nvSpPr>
            <xdr:cNvPr id="4097" name="CheckBox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1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137160</xdr:colOff>
          <xdr:row>3</xdr:row>
          <xdr:rowOff>30480</xdr:rowOff>
        </xdr:from>
        <xdr:to>
          <xdr:col>4</xdr:col>
          <xdr:colOff>335280</xdr:colOff>
          <xdr:row>4</xdr:row>
          <xdr:rowOff>0</xdr:rowOff>
        </xdr:to>
        <xdr:sp macro="" textlink="">
          <xdr:nvSpPr>
            <xdr:cNvPr id="4098" name="CheckBox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1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144780</xdr:colOff>
          <xdr:row>3</xdr:row>
          <xdr:rowOff>30480</xdr:rowOff>
        </xdr:from>
        <xdr:to>
          <xdr:col>5</xdr:col>
          <xdr:colOff>342900</xdr:colOff>
          <xdr:row>4</xdr:row>
          <xdr:rowOff>0</xdr:rowOff>
        </xdr:to>
        <xdr:sp macro="" textlink="">
          <xdr:nvSpPr>
            <xdr:cNvPr id="4099" name="CheckBox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1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2</xdr:row>
      <xdr:rowOff>76199</xdr:rowOff>
    </xdr:from>
    <xdr:to>
      <xdr:col>15</xdr:col>
      <xdr:colOff>85725</xdr:colOff>
      <xdr:row>21</xdr:row>
      <xdr:rowOff>114299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137160</xdr:colOff>
          <xdr:row>3</xdr:row>
          <xdr:rowOff>30480</xdr:rowOff>
        </xdr:from>
        <xdr:to>
          <xdr:col>3</xdr:col>
          <xdr:colOff>335280</xdr:colOff>
          <xdr:row>4</xdr:row>
          <xdr:rowOff>0</xdr:rowOff>
        </xdr:to>
        <xdr:sp macro="" textlink="">
          <xdr:nvSpPr>
            <xdr:cNvPr id="5121" name="CheckBox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2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137160</xdr:colOff>
          <xdr:row>3</xdr:row>
          <xdr:rowOff>30480</xdr:rowOff>
        </xdr:from>
        <xdr:to>
          <xdr:col>4</xdr:col>
          <xdr:colOff>335280</xdr:colOff>
          <xdr:row>4</xdr:row>
          <xdr:rowOff>0</xdr:rowOff>
        </xdr:to>
        <xdr:sp macro="" textlink="">
          <xdr:nvSpPr>
            <xdr:cNvPr id="5122" name="CheckBox2" hidden="1">
              <a:extLst>
                <a:ext uri="{63B3BB69-23CF-44E3-9099-C40C66FF867C}">
                  <a14:compatExt spid="_x0000_s5122"/>
                </a:ext>
                <a:ext uri="{FF2B5EF4-FFF2-40B4-BE49-F238E27FC236}">
                  <a16:creationId xmlns:a16="http://schemas.microsoft.com/office/drawing/2014/main" id="{00000000-0008-0000-0200-000002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144780</xdr:colOff>
          <xdr:row>3</xdr:row>
          <xdr:rowOff>30480</xdr:rowOff>
        </xdr:from>
        <xdr:to>
          <xdr:col>5</xdr:col>
          <xdr:colOff>342900</xdr:colOff>
          <xdr:row>4</xdr:row>
          <xdr:rowOff>0</xdr:rowOff>
        </xdr:to>
        <xdr:sp macro="" textlink="">
          <xdr:nvSpPr>
            <xdr:cNvPr id="5123" name="CheckBox3" hidden="1">
              <a:extLst>
                <a:ext uri="{63B3BB69-23CF-44E3-9099-C40C66FF867C}">
                  <a14:compatExt spid="_x0000_s5123"/>
                </a:ext>
                <a:ext uri="{FF2B5EF4-FFF2-40B4-BE49-F238E27FC236}">
                  <a16:creationId xmlns:a16="http://schemas.microsoft.com/office/drawing/2014/main" id="{00000000-0008-0000-0200-000003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66675</xdr:colOff>
      <xdr:row>2</xdr:row>
      <xdr:rowOff>47624</xdr:rowOff>
    </xdr:from>
    <xdr:to>
      <xdr:col>15</xdr:col>
      <xdr:colOff>114300</xdr:colOff>
      <xdr:row>21</xdr:row>
      <xdr:rowOff>85724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137160</xdr:colOff>
          <xdr:row>3</xdr:row>
          <xdr:rowOff>30480</xdr:rowOff>
        </xdr:from>
        <xdr:to>
          <xdr:col>3</xdr:col>
          <xdr:colOff>335280</xdr:colOff>
          <xdr:row>4</xdr:row>
          <xdr:rowOff>0</xdr:rowOff>
        </xdr:to>
        <xdr:sp macro="" textlink="">
          <xdr:nvSpPr>
            <xdr:cNvPr id="6145" name="CheckBox1" hidden="1">
              <a:extLst>
                <a:ext uri="{63B3BB69-23CF-44E3-9099-C40C66FF867C}">
                  <a14:compatExt spid="_x0000_s6145"/>
                </a:ext>
                <a:ext uri="{FF2B5EF4-FFF2-40B4-BE49-F238E27FC236}">
                  <a16:creationId xmlns:a16="http://schemas.microsoft.com/office/drawing/2014/main" id="{00000000-0008-0000-0300-000001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137160</xdr:colOff>
          <xdr:row>3</xdr:row>
          <xdr:rowOff>30480</xdr:rowOff>
        </xdr:from>
        <xdr:to>
          <xdr:col>4</xdr:col>
          <xdr:colOff>335280</xdr:colOff>
          <xdr:row>4</xdr:row>
          <xdr:rowOff>0</xdr:rowOff>
        </xdr:to>
        <xdr:sp macro="" textlink="">
          <xdr:nvSpPr>
            <xdr:cNvPr id="6146" name="CheckBox2" hidden="1">
              <a:extLst>
                <a:ext uri="{63B3BB69-23CF-44E3-9099-C40C66FF867C}">
                  <a14:compatExt spid="_x0000_s6146"/>
                </a:ext>
                <a:ext uri="{FF2B5EF4-FFF2-40B4-BE49-F238E27FC236}">
                  <a16:creationId xmlns:a16="http://schemas.microsoft.com/office/drawing/2014/main" id="{00000000-0008-0000-0300-000002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144780</xdr:colOff>
          <xdr:row>3</xdr:row>
          <xdr:rowOff>30480</xdr:rowOff>
        </xdr:from>
        <xdr:to>
          <xdr:col>5</xdr:col>
          <xdr:colOff>342900</xdr:colOff>
          <xdr:row>4</xdr:row>
          <xdr:rowOff>0</xdr:rowOff>
        </xdr:to>
        <xdr:sp macro="" textlink="">
          <xdr:nvSpPr>
            <xdr:cNvPr id="6147" name="CheckBox3" hidden="1">
              <a:extLst>
                <a:ext uri="{63B3BB69-23CF-44E3-9099-C40C66FF867C}">
                  <a14:compatExt spid="_x0000_s6147"/>
                </a:ext>
                <a:ext uri="{FF2B5EF4-FFF2-40B4-BE49-F238E27FC236}">
                  <a16:creationId xmlns:a16="http://schemas.microsoft.com/office/drawing/2014/main" id="{00000000-0008-0000-0300-0000031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57150</xdr:colOff>
      <xdr:row>2</xdr:row>
      <xdr:rowOff>57150</xdr:rowOff>
    </xdr:from>
    <xdr:to>
      <xdr:col>15</xdr:col>
      <xdr:colOff>104775</xdr:colOff>
      <xdr:row>21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137160</xdr:colOff>
          <xdr:row>3</xdr:row>
          <xdr:rowOff>30480</xdr:rowOff>
        </xdr:from>
        <xdr:to>
          <xdr:col>3</xdr:col>
          <xdr:colOff>335280</xdr:colOff>
          <xdr:row>4</xdr:row>
          <xdr:rowOff>0</xdr:rowOff>
        </xdr:to>
        <xdr:sp macro="" textlink="">
          <xdr:nvSpPr>
            <xdr:cNvPr id="7169" name="CheckBox1" hidden="1">
              <a:extLst>
                <a:ext uri="{63B3BB69-23CF-44E3-9099-C40C66FF867C}">
                  <a14:compatExt spid="_x0000_s7169"/>
                </a:ext>
                <a:ext uri="{FF2B5EF4-FFF2-40B4-BE49-F238E27FC236}">
                  <a16:creationId xmlns:a16="http://schemas.microsoft.com/office/drawing/2014/main" id="{00000000-0008-0000-0400-000001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137160</xdr:colOff>
          <xdr:row>3</xdr:row>
          <xdr:rowOff>30480</xdr:rowOff>
        </xdr:from>
        <xdr:to>
          <xdr:col>4</xdr:col>
          <xdr:colOff>335280</xdr:colOff>
          <xdr:row>4</xdr:row>
          <xdr:rowOff>0</xdr:rowOff>
        </xdr:to>
        <xdr:sp macro="" textlink="">
          <xdr:nvSpPr>
            <xdr:cNvPr id="7170" name="CheckBox2" hidden="1">
              <a:extLst>
                <a:ext uri="{63B3BB69-23CF-44E3-9099-C40C66FF867C}">
                  <a14:compatExt spid="_x0000_s7170"/>
                </a:ext>
                <a:ext uri="{FF2B5EF4-FFF2-40B4-BE49-F238E27FC236}">
                  <a16:creationId xmlns:a16="http://schemas.microsoft.com/office/drawing/2014/main" id="{00000000-0008-0000-0400-000002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144780</xdr:colOff>
          <xdr:row>3</xdr:row>
          <xdr:rowOff>30480</xdr:rowOff>
        </xdr:from>
        <xdr:to>
          <xdr:col>5</xdr:col>
          <xdr:colOff>342900</xdr:colOff>
          <xdr:row>4</xdr:row>
          <xdr:rowOff>0</xdr:rowOff>
        </xdr:to>
        <xdr:sp macro="" textlink="">
          <xdr:nvSpPr>
            <xdr:cNvPr id="7171" name="CheckBox3" hidden="1">
              <a:extLst>
                <a:ext uri="{63B3BB69-23CF-44E3-9099-C40C66FF867C}">
                  <a14:compatExt spid="_x0000_s7171"/>
                </a:ext>
                <a:ext uri="{FF2B5EF4-FFF2-40B4-BE49-F238E27FC236}">
                  <a16:creationId xmlns:a16="http://schemas.microsoft.com/office/drawing/2014/main" id="{00000000-0008-0000-0400-0000031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19050</xdr:colOff>
      <xdr:row>2</xdr:row>
      <xdr:rowOff>85725</xdr:rowOff>
    </xdr:from>
    <xdr:ext cx="1533525" cy="237757"/>
    <xdr:sp macro="" textlink="">
      <xdr:nvSpPr>
        <xdr:cNvPr id="2" name="Rakip Analizini girin" descr="Rakip Analizi çalışma sayfasına gitmek için gezinti düğmesi">
          <a:hlinkClick xmlns:r="http://schemas.openxmlformats.org/officeDocument/2006/relationships" r:id="rId1" tooltip="Rakip Analizi çalışma sayfasına gitmek için seçin"/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161925" y="866775"/>
          <a:ext cx="1533525" cy="237757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pPr rtl="0"/>
          <a:r>
            <a:rPr lang="tr" sz="1000" spc="20" baseline="0">
              <a:solidFill>
                <a:schemeClr val="tx1">
                  <a:lumMod val="85000"/>
                  <a:lumOff val="15000"/>
                </a:schemeClr>
              </a:solidFill>
              <a:latin typeface="+mj-lt"/>
            </a:rPr>
            <a:t>Rakip Analizini girin</a:t>
          </a:r>
          <a:r>
            <a:rPr lang="en-US" sz="1000" spc="20" baseline="0">
              <a:solidFill>
                <a:schemeClr val="tx1">
                  <a:lumMod val="85000"/>
                  <a:lumOff val="15000"/>
                </a:schemeClr>
              </a:solidFill>
              <a:latin typeface="+mj-lt"/>
            </a:rPr>
            <a:t> </a:t>
          </a:r>
          <a:r>
            <a:rPr lang="tr" sz="1000" spc="20" baseline="0">
              <a:solidFill>
                <a:schemeClr val="accent1"/>
              </a:solidFill>
              <a:latin typeface="+mj-lt"/>
            </a:rPr>
            <a:t>&gt;&gt;</a:t>
          </a: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23245</xdr:colOff>
      <xdr:row>2</xdr:row>
      <xdr:rowOff>95250</xdr:rowOff>
    </xdr:from>
    <xdr:ext cx="2700000" cy="237757"/>
    <xdr:sp macro="" textlink="">
      <xdr:nvSpPr>
        <xdr:cNvPr id="2" name="Rakip Demografik Bilgilerini görüntüleyin" descr="Rakip Demografik Bilgileri çalışma sayfasına gitmek için gezinti düğmesi">
          <a:hlinkClick xmlns:r="http://schemas.openxmlformats.org/officeDocument/2006/relationships" r:id="rId1" tooltip="Rakip Demografik Bilgileri çalışma sayfasına gitmek için seçin"/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/>
      </xdr:nvSpPr>
      <xdr:spPr>
        <a:xfrm>
          <a:off x="166120" y="876300"/>
          <a:ext cx="2700000" cy="237757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l" rtl="0"/>
          <a:r>
            <a:rPr lang="tr" sz="1000" spc="20" baseline="0">
              <a:solidFill>
                <a:schemeClr val="accent1"/>
              </a:solidFill>
              <a:latin typeface="+mj-lt"/>
              <a:ea typeface="+mn-ea"/>
              <a:cs typeface="+mn-cs"/>
            </a:rPr>
            <a:t>&lt;&lt;</a:t>
          </a:r>
          <a:r>
            <a:rPr lang="tr" sz="1000" spc="20" baseline="0">
              <a:solidFill>
                <a:schemeClr val="tx1">
                  <a:lumMod val="85000"/>
                  <a:lumOff val="15000"/>
                </a:schemeClr>
              </a:solidFill>
              <a:latin typeface="+mj-lt"/>
              <a:ea typeface="+mn-ea"/>
              <a:cs typeface="+mn-cs"/>
            </a:rPr>
            <a:t> Rakip Demografik Bilgilerini görüntüleyin </a:t>
          </a:r>
        </a:p>
      </xdr:txBody>
    </xdr:sp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Demografik Bilgiler" displayName="Demografik_Bilgiler" ref="B4:J7">
  <tableColumns count="9">
    <tableColumn id="1" xr3:uid="{00000000-0010-0000-0000-000001000000}" name="RAKİP ADI" totalsRowLabel="ORTALAMALAR" dataCellStyle="Normal"/>
    <tableColumn id="2" xr3:uid="{00000000-0010-0000-0000-000002000000}" name="ŞİRKET BOYUTU" dataDxfId="34"/>
    <tableColumn id="3" xr3:uid="{00000000-0010-0000-0000-000003000000}" name="İŞ YILI" dataDxfId="33"/>
    <tableColumn id="4" xr3:uid="{00000000-0010-0000-0000-000004000000}" name="ÇALIŞANLAR" dataDxfId="32"/>
    <tableColumn id="5" xr3:uid="{00000000-0010-0000-0000-000005000000}" name="TESİSLER" dataDxfId="31"/>
    <tableColumn id="6" xr3:uid="{00000000-0010-0000-0000-000006000000}" name="ŞUBE/BAYİLİK" dataDxfId="30"/>
    <tableColumn id="7" xr3:uid="{00000000-0010-0000-0000-000007000000}" name="SAHİPLİK" dataDxfId="29"/>
    <tableColumn id="9" xr3:uid="{00000000-0010-0000-0000-000009000000}" name="YAPI" dataDxfId="28"/>
    <tableColumn id="23" xr3:uid="{00000000-0010-0000-0000-000017000000}" name="NOTLAR" dataDxfId="27"/>
  </tableColumns>
  <tableStyleInfo name="Rakip Analizi" showFirstColumn="1" showLastColumn="0" showRowStripes="1" showColumnStripes="0"/>
  <extLst>
    <ext xmlns:x14="http://schemas.microsoft.com/office/spreadsheetml/2009/9/main" uri="{504A1905-F514-4f6f-8877-14C23A59335A}">
      <x14:table altTextSummary="Bu tabloya Rakip Adı, Şirket Boyutu, İşletmenin Faaliyet Yılları sayısı, Çalışan sayısı, Tesis sayısı, Perakende Satış Noktaları, Sahiplik türü, Şirket Yönetimi durumu, Yapı ve Notları girin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Analiz" displayName="Analiz" ref="B5:O9" totalsRowCount="1">
  <tableColumns count="14">
    <tableColumn id="1" xr3:uid="{00000000-0010-0000-0100-000001000000}" name="RAKİP ADI" totalsRowLabel="ORTALAMALAR" totalsRowDxfId="13" dataCellStyle="Normal"/>
    <tableColumn id="10" xr3:uid="{00000000-0010-0000-0100-00000A000000}" name="PERAKENDE SATIŞ KONUMLARI" totalsRowFunction="custom" dataDxfId="26" totalsRowDxfId="12">
      <totalsRowFormula>IFERROR(SUBTOTAL(101,Analiz[PERAKENDE SATIŞ KONUMLARI]),"")</totalsRowFormula>
    </tableColumn>
    <tableColumn id="11" xr3:uid="{00000000-0010-0000-0100-00000B000000}" name="YILLIK SATIŞ" totalsRowFunction="custom" dataDxfId="25" totalsRowDxfId="11">
      <totalsRowFormula>IFERROR(SUBTOTAL(101,Analiz[YILLIK SATIŞ]),"")</totalsRowFormula>
    </tableColumn>
    <tableColumn id="12" xr3:uid="{00000000-0010-0000-0100-00000C000000}" name="ÜRÜN KARŞILAŞTIRMASI" totalsRowFunction="custom" dataDxfId="24" totalsRowDxfId="10">
      <totalsRowFormula>IFERROR(SUBTOTAL(101,Analiz[ÜRÜN KARŞILAŞTIRMASI]),"")</totalsRowFormula>
    </tableColumn>
    <tableColumn id="13" xr3:uid="{00000000-0010-0000-0100-00000D000000}" name="ÜRÜN FİYATI" totalsRowFunction="custom" dataDxfId="23" totalsRowDxfId="9">
      <totalsRowFormula>IFERROR(SUBTOTAL(101,Analiz[ÜRÜN FİYATI]),"")</totalsRowFormula>
    </tableColumn>
    <tableColumn id="14" xr3:uid="{00000000-0010-0000-0100-00000E000000}" name="PAZARLAMA" totalsRowFunction="custom" dataDxfId="22" totalsRowDxfId="8">
      <totalsRowFormula>IFERROR(SUBTOTAL(101,Analiz[PAZARLAMA]),"")</totalsRowFormula>
    </tableColumn>
    <tableColumn id="15" xr3:uid="{00000000-0010-0000-0100-00000F000000}" name="ÜRETİM MALİYETİ" totalsRowFunction="custom" dataDxfId="21" totalsRowDxfId="7">
      <totalsRowFormula>IFERROR(SUBTOTAL(101,Analiz[ÜRETİM MALİYETİ]),"")</totalsRowFormula>
    </tableColumn>
    <tableColumn id="16" xr3:uid="{00000000-0010-0000-0100-000010000000}" name="GENİŞLEME HIZI" totalsRowFunction="custom" dataDxfId="20" totalsRowDxfId="6">
      <totalsRowFormula>IFERROR(SUBTOTAL(101,Analiz[GENİŞLEME HIZI]),"")</totalsRowFormula>
    </tableColumn>
    <tableColumn id="17" xr3:uid="{00000000-0010-0000-0100-000011000000}" name="LİDERLİK" totalsRowFunction="custom" dataDxfId="19" totalsRowDxfId="5">
      <totalsRowFormula>IFERROR(SUBTOTAL(101,Analiz[LİDERLİK]),"")</totalsRowFormula>
    </tableColumn>
    <tableColumn id="18" xr3:uid="{00000000-0010-0000-0100-000012000000}" name="DAĞITIM" totalsRowFunction="custom" dataDxfId="18" totalsRowDxfId="4">
      <totalsRowFormula>IFERROR(SUBTOTAL(101,Analiz[DAĞITIM]),"")</totalsRowFormula>
    </tableColumn>
    <tableColumn id="19" xr3:uid="{00000000-0010-0000-0100-000013000000}" name="SAĞLAYICILAR" totalsRowFunction="custom" dataDxfId="17" totalsRowDxfId="3">
      <totalsRowFormula>IFERROR(SUBTOTAL(101,Analiz[SAĞLAYICILAR]),"")</totalsRowFormula>
    </tableColumn>
    <tableColumn id="20" xr3:uid="{00000000-0010-0000-0100-000014000000}" name="RİSK SERMAYESİ" totalsRowFunction="custom" dataDxfId="16" totalsRowDxfId="2">
      <totalsRowFormula>IFERROR(SUBTOTAL(101,Analiz[RİSK SERMAYESİ]),"")</totalsRowFormula>
    </tableColumn>
    <tableColumn id="21" xr3:uid="{00000000-0010-0000-0100-000015000000}" name="PAZAR GEREKSİNİMLERİ" totalsRowFunction="custom" dataDxfId="15" totalsRowDxfId="1">
      <totalsRowFormula>IFERROR(SUBTOTAL(101,Analiz[PAZAR GEREKSİNİMLERİ]),"")</totalsRowFormula>
    </tableColumn>
    <tableColumn id="22" xr3:uid="{00000000-0010-0000-0100-000016000000}" name="TOPLAMLAR" totalsRowFunction="average" dataDxfId="14" totalsRowDxfId="0">
      <calculatedColumnFormula>SUM(Analiz[[#This Row],[PERAKENDE SATIŞ KONUMLARI]:[PAZAR GEREKSİNİMLERİ]])</calculatedColumnFormula>
    </tableColumn>
  </tableColumns>
  <tableStyleInfo name="Rakip Analizi" showFirstColumn="1" showLastColumn="0" showRowStripes="1" showColumnStripes="0"/>
  <extLst>
    <ext xmlns:x14="http://schemas.microsoft.com/office/spreadsheetml/2009/9/main" uri="{504A1905-F514-4f6f-8877-14C23A59335A}">
      <x14:table altTextSummary="Bu tabloda rakibin Perakende Satış Konumlarını, Yıllık Satışlarını, Ürün Karşılaştırmasını, vb. 0 ile 4 arasındaki bir ölçekte değerlendirin. Toplamlar otomatik olarak hesaplanır ve çubuk grafikleri güncelleştirilir"/>
    </ext>
  </extLst>
</table>
</file>

<file path=xl/theme/theme1.xml><?xml version="1.0" encoding="utf-8"?>
<a:theme xmlns:a="http://schemas.openxmlformats.org/drawingml/2006/main" name="Office Theme">
  <a:themeElements>
    <a:clrScheme name="Competitor Analysis">
      <a:dk1>
        <a:sysClr val="windowText" lastClr="000000"/>
      </a:dk1>
      <a:lt1>
        <a:sysClr val="window" lastClr="FFFFFF"/>
      </a:lt1>
      <a:dk2>
        <a:srgbClr val="442633"/>
      </a:dk2>
      <a:lt2>
        <a:srgbClr val="F8F3EE"/>
      </a:lt2>
      <a:accent1>
        <a:srgbClr val="942B47"/>
      </a:accent1>
      <a:accent2>
        <a:srgbClr val="399DB3"/>
      </a:accent2>
      <a:accent3>
        <a:srgbClr val="DE821C"/>
      </a:accent3>
      <a:accent4>
        <a:srgbClr val="43968B"/>
      </a:accent4>
      <a:accent5>
        <a:srgbClr val="E8B438"/>
      </a:accent5>
      <a:accent6>
        <a:srgbClr val="C94A47"/>
      </a:accent6>
      <a:hlink>
        <a:srgbClr val="399DB3"/>
      </a:hlink>
      <a:folHlink>
        <a:srgbClr val="942B47"/>
      </a:folHlink>
    </a:clrScheme>
    <a:fontScheme name="Competitor Analysis">
      <a:majorFont>
        <a:latin typeface="Franklin Gothic Medium"/>
        <a:ea typeface=""/>
        <a:cs typeface=""/>
      </a:majorFont>
      <a:minorFont>
        <a:latin typeface="Tahoma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solidFill>
          <a:schemeClr val="accent1"/>
        </a:solidFill>
      </a:spPr>
      <a:bodyPr vertOverflow="clip" horzOverflow="clip" wrap="square" rtlCol="0" anchor="t">
        <a:noAutofit/>
      </a:bodyPr>
      <a:lstStyle>
        <a:defPPr algn="l">
          <a:defRPr sz="1100">
            <a:solidFill>
              <a:schemeClr val="bg1"/>
            </a:solidFill>
            <a:latin typeface="+mj-lt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6.xml"/><Relationship Id="rId3" Type="http://schemas.openxmlformats.org/officeDocument/2006/relationships/vmlDrawing" Target="../drawings/vmlDrawing2.vml"/><Relationship Id="rId7" Type="http://schemas.openxmlformats.org/officeDocument/2006/relationships/image" Target="../media/image5.emf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ontrol" Target="../activeX/activeX5.xml"/><Relationship Id="rId5" Type="http://schemas.openxmlformats.org/officeDocument/2006/relationships/image" Target="../media/image4.emf"/><Relationship Id="rId4" Type="http://schemas.openxmlformats.org/officeDocument/2006/relationships/control" Target="../activeX/activeX4.xml"/><Relationship Id="rId9" Type="http://schemas.openxmlformats.org/officeDocument/2006/relationships/image" Target="../media/image6.emf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9.xml"/><Relationship Id="rId3" Type="http://schemas.openxmlformats.org/officeDocument/2006/relationships/vmlDrawing" Target="../drawings/vmlDrawing3.vml"/><Relationship Id="rId7" Type="http://schemas.openxmlformats.org/officeDocument/2006/relationships/image" Target="../media/image8.emf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6" Type="http://schemas.openxmlformats.org/officeDocument/2006/relationships/control" Target="../activeX/activeX8.xml"/><Relationship Id="rId5" Type="http://schemas.openxmlformats.org/officeDocument/2006/relationships/image" Target="../media/image7.emf"/><Relationship Id="rId4" Type="http://schemas.openxmlformats.org/officeDocument/2006/relationships/control" Target="../activeX/activeX7.xml"/><Relationship Id="rId9" Type="http://schemas.openxmlformats.org/officeDocument/2006/relationships/image" Target="../media/image9.emf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12.xml"/><Relationship Id="rId3" Type="http://schemas.openxmlformats.org/officeDocument/2006/relationships/vmlDrawing" Target="../drawings/vmlDrawing4.vml"/><Relationship Id="rId7" Type="http://schemas.openxmlformats.org/officeDocument/2006/relationships/image" Target="../media/image11.emf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control" Target="../activeX/activeX11.xml"/><Relationship Id="rId5" Type="http://schemas.openxmlformats.org/officeDocument/2006/relationships/image" Target="../media/image10.emf"/><Relationship Id="rId4" Type="http://schemas.openxmlformats.org/officeDocument/2006/relationships/control" Target="../activeX/activeX10.xml"/><Relationship Id="rId9" Type="http://schemas.openxmlformats.org/officeDocument/2006/relationships/image" Target="../media/image12.emf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88724-FF44-4BFD-9B90-E1440AEF6ECA}">
  <sheetPr>
    <pageSetUpPr fitToPage="1"/>
  </sheetPr>
  <dimension ref="B2:O38"/>
  <sheetViews>
    <sheetView showGridLines="0" workbookViewId="0">
      <selection activeCell="R22" sqref="R22"/>
    </sheetView>
  </sheetViews>
  <sheetFormatPr defaultColWidth="8.88671875" defaultRowHeight="13.8" x14ac:dyDescent="0.25"/>
  <cols>
    <col min="1" max="1" width="3.6640625" style="21" customWidth="1"/>
    <col min="2" max="16384" width="8.88671875" style="21"/>
  </cols>
  <sheetData>
    <row r="2" spans="2:15" ht="21" thickBot="1" x14ac:dyDescent="0.3">
      <c r="B2" s="19" t="s">
        <v>35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7" spans="2:15" ht="14.4" thickBot="1" x14ac:dyDescent="0.3">
      <c r="B37" s="22"/>
      <c r="C37" s="23"/>
      <c r="D37" s="23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</row>
    <row r="38" spans="2:15" ht="14.4" thickTop="1" x14ac:dyDescent="0.25"/>
  </sheetData>
  <pageMargins left="0.7" right="0.7" top="0.75" bottom="0.75" header="0.3" footer="0.3"/>
  <pageSetup scale="95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056D0-5642-4C02-B183-27892279F4A6}">
  <sheetPr codeName="Sheet1">
    <pageSetUpPr fitToPage="1"/>
  </sheetPr>
  <dimension ref="B2:R23"/>
  <sheetViews>
    <sheetView showGridLines="0" zoomScale="85" zoomScaleNormal="85" workbookViewId="0">
      <selection activeCell="Q8" sqref="Q8"/>
    </sheetView>
  </sheetViews>
  <sheetFormatPr defaultColWidth="9.109375" defaultRowHeight="13.8" x14ac:dyDescent="0.25"/>
  <cols>
    <col min="1" max="1" width="3.6640625" style="25" customWidth="1"/>
    <col min="2" max="2" width="3.5546875" style="25" bestFit="1" customWidth="1"/>
    <col min="3" max="3" width="50.44140625" style="25" customWidth="1"/>
    <col min="4" max="6" width="5.6640625" style="25" customWidth="1"/>
    <col min="7" max="7" width="9.109375" style="25"/>
    <col min="8" max="8" width="11" style="25" bestFit="1" customWidth="1"/>
    <col min="9" max="11" width="3.6640625" style="25" customWidth="1"/>
    <col min="12" max="16" width="9.109375" style="25"/>
    <col min="17" max="17" width="16.44140625" style="25" bestFit="1" customWidth="1"/>
    <col min="18" max="16384" width="9.109375" style="25"/>
  </cols>
  <sheetData>
    <row r="2" spans="2:18" ht="18" thickBot="1" x14ac:dyDescent="0.3">
      <c r="B2" s="24" t="s">
        <v>46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2:18" x14ac:dyDescent="0.25">
      <c r="D3" s="26" t="b">
        <v>1</v>
      </c>
      <c r="E3" s="26" t="b">
        <v>1</v>
      </c>
      <c r="F3" s="26" t="b">
        <v>1</v>
      </c>
      <c r="G3" s="32"/>
      <c r="H3" s="32"/>
      <c r="I3" s="32"/>
      <c r="J3" s="32"/>
      <c r="K3" s="32"/>
      <c r="L3" s="32"/>
      <c r="M3" s="32"/>
      <c r="N3" s="32"/>
      <c r="O3" s="32"/>
    </row>
    <row r="4" spans="2:18" x14ac:dyDescent="0.25">
      <c r="B4" s="35" t="s">
        <v>36</v>
      </c>
      <c r="C4" s="35" t="s">
        <v>45</v>
      </c>
      <c r="D4" s="27"/>
      <c r="E4" s="27"/>
      <c r="F4" s="27"/>
      <c r="G4" s="32"/>
      <c r="H4" s="32"/>
      <c r="I4" s="32"/>
      <c r="J4" s="32"/>
      <c r="K4" s="32"/>
      <c r="L4" s="32"/>
      <c r="M4" s="32"/>
      <c r="N4" s="32"/>
      <c r="O4" s="32"/>
      <c r="P4" s="28" t="s">
        <v>52</v>
      </c>
    </row>
    <row r="5" spans="2:18" x14ac:dyDescent="0.25">
      <c r="B5" s="35"/>
      <c r="C5" s="35"/>
      <c r="D5" s="27" t="s">
        <v>93</v>
      </c>
      <c r="E5" s="27" t="s">
        <v>94</v>
      </c>
      <c r="F5" s="27" t="s">
        <v>95</v>
      </c>
      <c r="G5" s="32"/>
      <c r="H5" s="32" t="s">
        <v>38</v>
      </c>
      <c r="I5" s="32">
        <f t="shared" ref="I5:J5" si="0">IF(COUNT(I6:I20)=0,1,COUNT(I6:I20))</f>
        <v>15</v>
      </c>
      <c r="J5" s="32">
        <f t="shared" si="0"/>
        <v>15</v>
      </c>
      <c r="K5" s="32">
        <f>IF(COUNT(K6:K20)=0,1,COUNT(K6:K20))</f>
        <v>15</v>
      </c>
      <c r="L5" s="32"/>
      <c r="M5" s="32"/>
      <c r="N5" s="32"/>
      <c r="O5" s="32"/>
      <c r="P5" s="25" t="s">
        <v>93</v>
      </c>
      <c r="Q5" s="29" t="s">
        <v>97</v>
      </c>
    </row>
    <row r="6" spans="2:18" x14ac:dyDescent="0.25">
      <c r="B6" s="27">
        <v>1</v>
      </c>
      <c r="C6" s="30" t="s">
        <v>44</v>
      </c>
      <c r="D6" s="27">
        <v>3</v>
      </c>
      <c r="E6" s="27">
        <v>2</v>
      </c>
      <c r="F6" s="27">
        <v>2</v>
      </c>
      <c r="G6" s="32"/>
      <c r="H6" s="32" t="str">
        <f t="shared" ref="H6:H20" si="1">IF(C6&lt;&gt;"",C6,"")</f>
        <v>MARKA DEĞERİ</v>
      </c>
      <c r="I6" s="32">
        <f>IF(D$3=TRUE,IF($C6&lt;&gt;"",D6,""),NA())</f>
        <v>3</v>
      </c>
      <c r="J6" s="32">
        <f>IF(E$3=TRUE,IF($C6&lt;&gt;"",E6,""),NA())</f>
        <v>2</v>
      </c>
      <c r="K6" s="32">
        <f>IF(F$3=TRUE,IF($C6&lt;&gt;"",F6,""),NA())</f>
        <v>2</v>
      </c>
      <c r="L6" s="32"/>
      <c r="M6" s="32"/>
      <c r="N6" s="32"/>
      <c r="O6" s="32"/>
      <c r="P6" s="25" t="s">
        <v>94</v>
      </c>
      <c r="Q6" s="29" t="s">
        <v>98</v>
      </c>
    </row>
    <row r="7" spans="2:18" x14ac:dyDescent="0.25">
      <c r="B7" s="27">
        <v>2</v>
      </c>
      <c r="C7" s="30" t="s">
        <v>59</v>
      </c>
      <c r="D7" s="27">
        <v>2</v>
      </c>
      <c r="E7" s="27">
        <v>1</v>
      </c>
      <c r="F7" s="27">
        <v>1</v>
      </c>
      <c r="G7" s="32"/>
      <c r="H7" s="32" t="str">
        <f t="shared" si="1"/>
        <v>MÜŞTERİ PORTFÖYÜ</v>
      </c>
      <c r="I7" s="32">
        <f t="shared" ref="I7:K20" si="2">IF(D$3=TRUE,IF($C7&lt;&gt;"",D7,""),"")</f>
        <v>2</v>
      </c>
      <c r="J7" s="32">
        <f t="shared" si="2"/>
        <v>1</v>
      </c>
      <c r="K7" s="32">
        <f t="shared" si="2"/>
        <v>1</v>
      </c>
      <c r="L7" s="32"/>
      <c r="M7" s="32"/>
      <c r="N7" s="32"/>
      <c r="O7" s="32"/>
      <c r="P7" s="25" t="s">
        <v>95</v>
      </c>
      <c r="Q7" s="29" t="s">
        <v>99</v>
      </c>
    </row>
    <row r="8" spans="2:18" x14ac:dyDescent="0.25">
      <c r="B8" s="27">
        <v>3</v>
      </c>
      <c r="C8" s="30" t="s">
        <v>47</v>
      </c>
      <c r="D8" s="27">
        <v>3</v>
      </c>
      <c r="E8" s="27">
        <v>2</v>
      </c>
      <c r="F8" s="27">
        <v>2</v>
      </c>
      <c r="G8" s="32"/>
      <c r="H8" s="32" t="str">
        <f t="shared" si="1"/>
        <v xml:space="preserve">DENEYİM </v>
      </c>
      <c r="I8" s="32">
        <f t="shared" si="2"/>
        <v>3</v>
      </c>
      <c r="J8" s="32">
        <f t="shared" si="2"/>
        <v>2</v>
      </c>
      <c r="K8" s="32">
        <f t="shared" si="2"/>
        <v>2</v>
      </c>
      <c r="L8" s="32"/>
      <c r="M8" s="32"/>
      <c r="N8" s="32"/>
      <c r="O8" s="32"/>
    </row>
    <row r="9" spans="2:18" x14ac:dyDescent="0.25">
      <c r="B9" s="27">
        <v>4</v>
      </c>
      <c r="C9" s="30" t="s">
        <v>48</v>
      </c>
      <c r="D9" s="27">
        <v>2</v>
      </c>
      <c r="E9" s="27">
        <v>2</v>
      </c>
      <c r="F9" s="27">
        <v>2</v>
      </c>
      <c r="G9" s="32"/>
      <c r="H9" s="32" t="str">
        <f t="shared" si="1"/>
        <v xml:space="preserve">İYİ FİYAT </v>
      </c>
      <c r="I9" s="32">
        <f t="shared" si="2"/>
        <v>2</v>
      </c>
      <c r="J9" s="32">
        <f t="shared" si="2"/>
        <v>2</v>
      </c>
      <c r="K9" s="32">
        <f t="shared" si="2"/>
        <v>2</v>
      </c>
      <c r="L9" s="32"/>
      <c r="M9" s="32"/>
      <c r="N9" s="32"/>
      <c r="O9" s="32"/>
      <c r="P9" s="25" t="s">
        <v>53</v>
      </c>
    </row>
    <row r="10" spans="2:18" x14ac:dyDescent="0.25">
      <c r="B10" s="27">
        <v>5</v>
      </c>
      <c r="C10" s="30" t="s">
        <v>49</v>
      </c>
      <c r="D10" s="27">
        <v>2</v>
      </c>
      <c r="E10" s="27">
        <v>1</v>
      </c>
      <c r="F10" s="27">
        <v>1</v>
      </c>
      <c r="G10" s="32"/>
      <c r="H10" s="32" t="str">
        <f t="shared" si="1"/>
        <v xml:space="preserve">İYİ HİZMET </v>
      </c>
      <c r="I10" s="32">
        <f t="shared" si="2"/>
        <v>2</v>
      </c>
      <c r="J10" s="32">
        <f t="shared" si="2"/>
        <v>1</v>
      </c>
      <c r="K10" s="32">
        <f t="shared" si="2"/>
        <v>1</v>
      </c>
      <c r="L10" s="32"/>
      <c r="M10" s="32"/>
      <c r="N10" s="32"/>
      <c r="O10" s="32"/>
      <c r="P10" s="25">
        <v>1</v>
      </c>
      <c r="Q10" s="29" t="s">
        <v>54</v>
      </c>
    </row>
    <row r="11" spans="2:18" x14ac:dyDescent="0.25">
      <c r="B11" s="27">
        <v>6</v>
      </c>
      <c r="C11" s="30" t="s">
        <v>50</v>
      </c>
      <c r="D11" s="27">
        <v>3</v>
      </c>
      <c r="E11" s="27">
        <v>1</v>
      </c>
      <c r="F11" s="27">
        <v>2</v>
      </c>
      <c r="G11" s="32"/>
      <c r="H11" s="32" t="str">
        <f t="shared" si="1"/>
        <v xml:space="preserve">UZMANLIK </v>
      </c>
      <c r="I11" s="32">
        <f t="shared" si="2"/>
        <v>3</v>
      </c>
      <c r="J11" s="32">
        <f t="shared" si="2"/>
        <v>1</v>
      </c>
      <c r="K11" s="32">
        <f t="shared" si="2"/>
        <v>2</v>
      </c>
      <c r="L11" s="32"/>
      <c r="M11" s="32"/>
      <c r="N11" s="32"/>
      <c r="O11" s="32"/>
      <c r="P11" s="25">
        <v>2</v>
      </c>
      <c r="Q11" s="29" t="s">
        <v>55</v>
      </c>
    </row>
    <row r="12" spans="2:18" x14ac:dyDescent="0.25">
      <c r="B12" s="27">
        <v>7</v>
      </c>
      <c r="C12" s="30" t="s">
        <v>51</v>
      </c>
      <c r="D12" s="27">
        <v>3</v>
      </c>
      <c r="E12" s="27">
        <v>3</v>
      </c>
      <c r="F12" s="27">
        <v>2</v>
      </c>
      <c r="G12" s="32"/>
      <c r="H12" s="32" t="str">
        <f t="shared" si="1"/>
        <v>FİNANSAL DURUM</v>
      </c>
      <c r="I12" s="32">
        <f t="shared" si="2"/>
        <v>3</v>
      </c>
      <c r="J12" s="32">
        <f t="shared" si="2"/>
        <v>3</v>
      </c>
      <c r="K12" s="32">
        <f t="shared" si="2"/>
        <v>2</v>
      </c>
      <c r="L12" s="32"/>
      <c r="M12" s="32"/>
      <c r="N12" s="32"/>
      <c r="O12" s="32"/>
      <c r="P12" s="25">
        <v>3</v>
      </c>
      <c r="Q12" s="29" t="s">
        <v>56</v>
      </c>
    </row>
    <row r="13" spans="2:18" x14ac:dyDescent="0.25">
      <c r="B13" s="27">
        <v>8</v>
      </c>
      <c r="C13" s="30" t="s">
        <v>57</v>
      </c>
      <c r="D13" s="27">
        <v>1</v>
      </c>
      <c r="E13" s="27">
        <v>3</v>
      </c>
      <c r="F13" s="27">
        <v>3</v>
      </c>
      <c r="G13" s="32"/>
      <c r="H13" s="32" t="str">
        <f t="shared" si="1"/>
        <v>KALİTE BELGESİ DURUMU</v>
      </c>
      <c r="I13" s="32">
        <f t="shared" si="2"/>
        <v>1</v>
      </c>
      <c r="J13" s="32">
        <f t="shared" si="2"/>
        <v>3</v>
      </c>
      <c r="K13" s="32">
        <f t="shared" si="2"/>
        <v>3</v>
      </c>
      <c r="L13" s="32"/>
      <c r="M13" s="32"/>
      <c r="N13" s="32"/>
      <c r="O13" s="32"/>
    </row>
    <row r="14" spans="2:18" x14ac:dyDescent="0.25">
      <c r="B14" s="27">
        <v>9</v>
      </c>
      <c r="C14" s="30" t="s">
        <v>58</v>
      </c>
      <c r="D14" s="27">
        <v>1</v>
      </c>
      <c r="E14" s="27">
        <v>3</v>
      </c>
      <c r="F14" s="27">
        <v>3</v>
      </c>
      <c r="G14" s="32"/>
      <c r="H14" s="32" t="str">
        <f t="shared" si="1"/>
        <v>İMALAT YETENEĞİ</v>
      </c>
      <c r="I14" s="32">
        <f t="shared" si="2"/>
        <v>1</v>
      </c>
      <c r="J14" s="32">
        <f t="shared" si="2"/>
        <v>3</v>
      </c>
      <c r="K14" s="32">
        <f t="shared" si="2"/>
        <v>3</v>
      </c>
      <c r="L14" s="32"/>
      <c r="M14" s="32"/>
      <c r="N14" s="32"/>
      <c r="O14" s="32"/>
    </row>
    <row r="15" spans="2:18" x14ac:dyDescent="0.25">
      <c r="B15" s="27">
        <v>10</v>
      </c>
      <c r="C15" s="30" t="s">
        <v>60</v>
      </c>
      <c r="D15" s="27">
        <v>2</v>
      </c>
      <c r="E15" s="27">
        <v>2</v>
      </c>
      <c r="F15" s="27">
        <v>2</v>
      </c>
      <c r="G15" s="32"/>
      <c r="H15" s="32" t="str">
        <f t="shared" si="1"/>
        <v>CİRO</v>
      </c>
      <c r="I15" s="32">
        <f t="shared" si="2"/>
        <v>2</v>
      </c>
      <c r="J15" s="32">
        <f t="shared" si="2"/>
        <v>2</v>
      </c>
      <c r="K15" s="32">
        <f t="shared" si="2"/>
        <v>2</v>
      </c>
      <c r="L15" s="32"/>
      <c r="M15" s="32"/>
      <c r="N15" s="32"/>
      <c r="O15" s="32"/>
    </row>
    <row r="16" spans="2:18" x14ac:dyDescent="0.25">
      <c r="B16" s="27">
        <v>11</v>
      </c>
      <c r="C16" s="30" t="s">
        <v>61</v>
      </c>
      <c r="D16" s="27">
        <v>1</v>
      </c>
      <c r="E16" s="27">
        <v>3</v>
      </c>
      <c r="F16" s="27">
        <v>3</v>
      </c>
      <c r="G16" s="32"/>
      <c r="H16" s="32" t="str">
        <f t="shared" si="1"/>
        <v>TEST CİHAZLARI</v>
      </c>
      <c r="I16" s="32">
        <f t="shared" si="2"/>
        <v>1</v>
      </c>
      <c r="J16" s="32">
        <f t="shared" si="2"/>
        <v>3</v>
      </c>
      <c r="K16" s="32">
        <f t="shared" si="2"/>
        <v>3</v>
      </c>
      <c r="L16" s="32"/>
      <c r="M16" s="32"/>
      <c r="N16" s="32"/>
      <c r="O16" s="32"/>
    </row>
    <row r="17" spans="2:18" x14ac:dyDescent="0.25">
      <c r="B17" s="27">
        <v>12</v>
      </c>
      <c r="C17" s="30" t="s">
        <v>62</v>
      </c>
      <c r="D17" s="27">
        <v>2</v>
      </c>
      <c r="E17" s="27">
        <v>1</v>
      </c>
      <c r="F17" s="27">
        <v>1</v>
      </c>
      <c r="G17" s="32"/>
      <c r="H17" s="32" t="str">
        <f t="shared" si="1"/>
        <v>MÜŞTERİ MEMNUNİYETİ</v>
      </c>
      <c r="I17" s="32">
        <f t="shared" si="2"/>
        <v>2</v>
      </c>
      <c r="J17" s="32">
        <f t="shared" si="2"/>
        <v>1</v>
      </c>
      <c r="K17" s="32">
        <f t="shared" si="2"/>
        <v>1</v>
      </c>
      <c r="L17" s="32"/>
      <c r="M17" s="32"/>
      <c r="N17" s="32"/>
      <c r="O17" s="32"/>
    </row>
    <row r="18" spans="2:18" x14ac:dyDescent="0.25">
      <c r="B18" s="27">
        <v>13</v>
      </c>
      <c r="C18" s="30" t="s">
        <v>63</v>
      </c>
      <c r="D18" s="27">
        <v>2</v>
      </c>
      <c r="E18" s="27">
        <v>2</v>
      </c>
      <c r="F18" s="27">
        <v>2</v>
      </c>
      <c r="G18" s="32"/>
      <c r="H18" s="32" t="str">
        <f t="shared" si="1"/>
        <v xml:space="preserve">İMAJ </v>
      </c>
      <c r="I18" s="32">
        <f t="shared" si="2"/>
        <v>2</v>
      </c>
      <c r="J18" s="32">
        <f t="shared" si="2"/>
        <v>2</v>
      </c>
      <c r="K18" s="32">
        <f t="shared" si="2"/>
        <v>2</v>
      </c>
      <c r="L18" s="32"/>
      <c r="M18" s="32"/>
      <c r="N18" s="32"/>
      <c r="O18" s="32"/>
    </row>
    <row r="19" spans="2:18" x14ac:dyDescent="0.25">
      <c r="B19" s="27">
        <v>14</v>
      </c>
      <c r="C19" s="30" t="s">
        <v>64</v>
      </c>
      <c r="D19" s="27">
        <v>3</v>
      </c>
      <c r="E19" s="27">
        <v>3</v>
      </c>
      <c r="F19" s="27">
        <v>3</v>
      </c>
      <c r="G19" s="32"/>
      <c r="H19" s="32" t="str">
        <f t="shared" si="1"/>
        <v>COĞRAFİ KONUM</v>
      </c>
      <c r="I19" s="32">
        <f t="shared" si="2"/>
        <v>3</v>
      </c>
      <c r="J19" s="32">
        <f t="shared" si="2"/>
        <v>3</v>
      </c>
      <c r="K19" s="32">
        <f t="shared" si="2"/>
        <v>3</v>
      </c>
      <c r="L19" s="32"/>
      <c r="M19" s="32"/>
      <c r="N19" s="32"/>
      <c r="O19" s="32"/>
    </row>
    <row r="20" spans="2:18" x14ac:dyDescent="0.25">
      <c r="B20" s="27">
        <v>15</v>
      </c>
      <c r="C20" s="30" t="s">
        <v>65</v>
      </c>
      <c r="D20" s="27">
        <v>1</v>
      </c>
      <c r="E20" s="27">
        <v>2</v>
      </c>
      <c r="F20" s="27">
        <v>2</v>
      </c>
      <c r="G20" s="32"/>
      <c r="H20" s="32" t="str">
        <f t="shared" si="1"/>
        <v>İNSAN KAYNAKLARI</v>
      </c>
      <c r="I20" s="32">
        <f t="shared" si="2"/>
        <v>1</v>
      </c>
      <c r="J20" s="32">
        <f t="shared" si="2"/>
        <v>2</v>
      </c>
      <c r="K20" s="32">
        <f t="shared" si="2"/>
        <v>2</v>
      </c>
      <c r="L20" s="32"/>
      <c r="M20" s="32"/>
      <c r="N20" s="32"/>
      <c r="O20" s="32"/>
    </row>
    <row r="21" spans="2:18" x14ac:dyDescent="0.25">
      <c r="G21" s="32"/>
      <c r="H21" s="32"/>
      <c r="I21" s="32"/>
      <c r="J21" s="32"/>
      <c r="K21" s="32"/>
      <c r="L21" s="32"/>
      <c r="M21" s="32"/>
      <c r="N21" s="32"/>
      <c r="O21" s="32"/>
    </row>
    <row r="22" spans="2:18" ht="14.4" thickBot="1" x14ac:dyDescent="0.3">
      <c r="B22" s="22"/>
      <c r="C22" s="23"/>
      <c r="D22" s="23"/>
      <c r="E22" s="23"/>
      <c r="F22" s="23"/>
      <c r="G22" s="33"/>
      <c r="H22" s="33"/>
      <c r="I22" s="33"/>
      <c r="J22" s="33"/>
      <c r="K22" s="33"/>
      <c r="L22" s="33"/>
      <c r="M22" s="33"/>
      <c r="N22" s="33"/>
      <c r="O22" s="33"/>
      <c r="P22" s="23"/>
      <c r="Q22" s="23"/>
      <c r="R22" s="23"/>
    </row>
    <row r="23" spans="2:18" ht="14.4" thickTop="1" x14ac:dyDescent="0.25"/>
  </sheetData>
  <mergeCells count="2">
    <mergeCell ref="B4:B5"/>
    <mergeCell ref="C4:C5"/>
  </mergeCells>
  <pageMargins left="0.7" right="0.7" top="0.75" bottom="0.75" header="0.3" footer="0.3"/>
  <pageSetup scale="70" orientation="landscape" horizontalDpi="300" verticalDpi="0" r:id="rId1"/>
  <drawing r:id="rId2"/>
  <legacyDrawing r:id="rId3"/>
  <controls>
    <mc:AlternateContent xmlns:mc="http://schemas.openxmlformats.org/markup-compatibility/2006">
      <mc:Choice Requires="x14">
        <control shapeId="4097" r:id="rId4" name="CheckBox1">
          <controlPr defaultSize="0" autoLine="0" linkedCell="D3" r:id="rId5">
            <anchor moveWithCells="1">
              <from>
                <xdr:col>3</xdr:col>
                <xdr:colOff>137160</xdr:colOff>
                <xdr:row>3</xdr:row>
                <xdr:rowOff>30480</xdr:rowOff>
              </from>
              <to>
                <xdr:col>3</xdr:col>
                <xdr:colOff>335280</xdr:colOff>
                <xdr:row>4</xdr:row>
                <xdr:rowOff>7620</xdr:rowOff>
              </to>
            </anchor>
          </controlPr>
        </control>
      </mc:Choice>
      <mc:Fallback>
        <control shapeId="4097" r:id="rId4" name="CheckBox1"/>
      </mc:Fallback>
    </mc:AlternateContent>
    <mc:AlternateContent xmlns:mc="http://schemas.openxmlformats.org/markup-compatibility/2006">
      <mc:Choice Requires="x14">
        <control shapeId="4098" r:id="rId6" name="CheckBox2">
          <controlPr defaultSize="0" autoLine="0" linkedCell="E3" r:id="rId7">
            <anchor moveWithCells="1">
              <from>
                <xdr:col>4</xdr:col>
                <xdr:colOff>137160</xdr:colOff>
                <xdr:row>3</xdr:row>
                <xdr:rowOff>30480</xdr:rowOff>
              </from>
              <to>
                <xdr:col>4</xdr:col>
                <xdr:colOff>335280</xdr:colOff>
                <xdr:row>4</xdr:row>
                <xdr:rowOff>7620</xdr:rowOff>
              </to>
            </anchor>
          </controlPr>
        </control>
      </mc:Choice>
      <mc:Fallback>
        <control shapeId="4098" r:id="rId6" name="CheckBox2"/>
      </mc:Fallback>
    </mc:AlternateContent>
    <mc:AlternateContent xmlns:mc="http://schemas.openxmlformats.org/markup-compatibility/2006">
      <mc:Choice Requires="x14">
        <control shapeId="4099" r:id="rId8" name="CheckBox3">
          <controlPr defaultSize="0" autoLine="0" linkedCell="F3" r:id="rId9">
            <anchor moveWithCells="1">
              <from>
                <xdr:col>5</xdr:col>
                <xdr:colOff>144780</xdr:colOff>
                <xdr:row>3</xdr:row>
                <xdr:rowOff>30480</xdr:rowOff>
              </from>
              <to>
                <xdr:col>5</xdr:col>
                <xdr:colOff>342900</xdr:colOff>
                <xdr:row>4</xdr:row>
                <xdr:rowOff>7620</xdr:rowOff>
              </to>
            </anchor>
          </controlPr>
        </control>
      </mc:Choice>
      <mc:Fallback>
        <control shapeId="4099" r:id="rId8" name="CheckBox3"/>
      </mc:Fallback>
    </mc:AlternateContent>
  </control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9BF75A-22BF-460E-BD69-C01F25AD24BD}">
  <sheetPr codeName="Sheet3">
    <pageSetUpPr fitToPage="1"/>
  </sheetPr>
  <dimension ref="B2:R23"/>
  <sheetViews>
    <sheetView showGridLines="0" workbookViewId="0">
      <selection activeCell="Q8" sqref="Q8"/>
    </sheetView>
  </sheetViews>
  <sheetFormatPr defaultColWidth="9.109375" defaultRowHeight="13.8" x14ac:dyDescent="0.25"/>
  <cols>
    <col min="1" max="1" width="3.6640625" style="25" customWidth="1"/>
    <col min="2" max="2" width="3.5546875" style="25" bestFit="1" customWidth="1"/>
    <col min="3" max="3" width="50.44140625" style="25" customWidth="1"/>
    <col min="4" max="6" width="5.6640625" style="25" customWidth="1"/>
    <col min="7" max="7" width="9.109375" style="25"/>
    <col min="8" max="8" width="11" style="25" bestFit="1" customWidth="1"/>
    <col min="9" max="11" width="3.6640625" style="25" customWidth="1"/>
    <col min="12" max="16" width="9.109375" style="25"/>
    <col min="17" max="17" width="16.44140625" style="25" bestFit="1" customWidth="1"/>
    <col min="18" max="16384" width="9.109375" style="25"/>
  </cols>
  <sheetData>
    <row r="2" spans="2:18" ht="18" thickBot="1" x14ac:dyDescent="0.3">
      <c r="B2" s="24" t="s">
        <v>67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2:18" x14ac:dyDescent="0.25">
      <c r="D3" s="26" t="b">
        <v>1</v>
      </c>
      <c r="E3" s="26" t="b">
        <v>1</v>
      </c>
      <c r="F3" s="26" t="b">
        <v>1</v>
      </c>
    </row>
    <row r="4" spans="2:18" x14ac:dyDescent="0.25">
      <c r="B4" s="35" t="s">
        <v>36</v>
      </c>
      <c r="C4" s="35" t="s">
        <v>71</v>
      </c>
      <c r="D4" s="27"/>
      <c r="E4" s="27"/>
      <c r="F4" s="27"/>
      <c r="P4" s="28" t="s">
        <v>37</v>
      </c>
    </row>
    <row r="5" spans="2:18" x14ac:dyDescent="0.25">
      <c r="B5" s="35"/>
      <c r="C5" s="35"/>
      <c r="D5" s="27" t="s">
        <v>93</v>
      </c>
      <c r="E5" s="27" t="s">
        <v>94</v>
      </c>
      <c r="F5" s="27" t="s">
        <v>95</v>
      </c>
      <c r="H5" s="26" t="s">
        <v>40</v>
      </c>
      <c r="I5" s="26">
        <f t="shared" ref="I5:J5" si="0">IF(COUNT(I6:I20)=0,1,COUNT(I6:I20))</f>
        <v>5</v>
      </c>
      <c r="J5" s="26">
        <f t="shared" si="0"/>
        <v>5</v>
      </c>
      <c r="K5" s="26">
        <f>IF(COUNT(K6:K20)=0,1,COUNT(K6:K20))</f>
        <v>5</v>
      </c>
      <c r="P5" s="25" t="s">
        <v>93</v>
      </c>
      <c r="Q5" s="29" t="s">
        <v>97</v>
      </c>
    </row>
    <row r="6" spans="2:18" x14ac:dyDescent="0.25">
      <c r="B6" s="27">
        <v>1</v>
      </c>
      <c r="C6" s="30" t="s">
        <v>68</v>
      </c>
      <c r="D6" s="27">
        <v>3</v>
      </c>
      <c r="E6" s="27">
        <v>3</v>
      </c>
      <c r="F6" s="27">
        <v>3</v>
      </c>
      <c r="H6" s="26" t="str">
        <f t="shared" ref="H6:H20" si="1">IF(C6&lt;&gt;"",C6,"")</f>
        <v>SEKTÖRDE TANINMA</v>
      </c>
      <c r="I6" s="26">
        <f>IF(D$3=TRUE,IF($C6&lt;&gt;"",D6,""),NA())</f>
        <v>3</v>
      </c>
      <c r="J6" s="26">
        <f>IF(E$3=TRUE,IF($C6&lt;&gt;"",E6,""),NA())</f>
        <v>3</v>
      </c>
      <c r="K6" s="26">
        <f>IF(F$3=TRUE,IF($C6&lt;&gt;"",F6,""),NA())</f>
        <v>3</v>
      </c>
      <c r="P6" s="25" t="s">
        <v>94</v>
      </c>
      <c r="Q6" s="29" t="s">
        <v>98</v>
      </c>
    </row>
    <row r="7" spans="2:18" x14ac:dyDescent="0.25">
      <c r="B7" s="27">
        <v>2</v>
      </c>
      <c r="C7" s="30" t="s">
        <v>69</v>
      </c>
      <c r="D7" s="27">
        <v>1</v>
      </c>
      <c r="E7" s="27">
        <v>1</v>
      </c>
      <c r="F7" s="27">
        <v>2</v>
      </c>
      <c r="H7" s="26" t="str">
        <f t="shared" si="1"/>
        <v>ORGANİZASYON</v>
      </c>
      <c r="I7" s="26">
        <f t="shared" ref="I7:K20" si="2">IF(D$3=TRUE,IF($C7&lt;&gt;"",D7,""),"")</f>
        <v>1</v>
      </c>
      <c r="J7" s="26">
        <f t="shared" si="2"/>
        <v>1</v>
      </c>
      <c r="K7" s="26">
        <f t="shared" si="2"/>
        <v>2</v>
      </c>
      <c r="P7" s="25" t="s">
        <v>95</v>
      </c>
      <c r="Q7" s="29" t="s">
        <v>99</v>
      </c>
    </row>
    <row r="8" spans="2:18" x14ac:dyDescent="0.25">
      <c r="B8" s="27">
        <v>3</v>
      </c>
      <c r="C8" s="30" t="s">
        <v>70</v>
      </c>
      <c r="D8" s="27">
        <v>3</v>
      </c>
      <c r="E8" s="27">
        <v>1</v>
      </c>
      <c r="F8" s="27">
        <v>2</v>
      </c>
      <c r="H8" s="26" t="str">
        <f t="shared" si="1"/>
        <v xml:space="preserve">BİLGİ DURUMU </v>
      </c>
      <c r="I8" s="26">
        <f t="shared" si="2"/>
        <v>3</v>
      </c>
      <c r="J8" s="26">
        <f t="shared" si="2"/>
        <v>1</v>
      </c>
      <c r="K8" s="26">
        <f t="shared" si="2"/>
        <v>2</v>
      </c>
    </row>
    <row r="9" spans="2:18" x14ac:dyDescent="0.25">
      <c r="B9" s="27">
        <v>4</v>
      </c>
      <c r="C9" s="30" t="s">
        <v>51</v>
      </c>
      <c r="D9" s="27">
        <v>2</v>
      </c>
      <c r="E9" s="27">
        <v>3</v>
      </c>
      <c r="F9" s="27">
        <v>2</v>
      </c>
      <c r="H9" s="26" t="str">
        <f t="shared" si="1"/>
        <v>FİNANSAL DURUM</v>
      </c>
      <c r="I9" s="26">
        <f t="shared" si="2"/>
        <v>2</v>
      </c>
      <c r="J9" s="26">
        <f t="shared" si="2"/>
        <v>3</v>
      </c>
      <c r="K9" s="26">
        <f t="shared" si="2"/>
        <v>2</v>
      </c>
      <c r="P9" s="25" t="s">
        <v>39</v>
      </c>
    </row>
    <row r="10" spans="2:18" x14ac:dyDescent="0.25">
      <c r="B10" s="27">
        <v>5</v>
      </c>
      <c r="C10" s="30" t="s">
        <v>47</v>
      </c>
      <c r="D10" s="27">
        <v>3</v>
      </c>
      <c r="E10" s="27">
        <v>2</v>
      </c>
      <c r="F10" s="27">
        <v>2</v>
      </c>
      <c r="H10" s="26" t="str">
        <f t="shared" si="1"/>
        <v xml:space="preserve">DENEYİM </v>
      </c>
      <c r="I10" s="26">
        <f t="shared" si="2"/>
        <v>3</v>
      </c>
      <c r="J10" s="26">
        <f t="shared" si="2"/>
        <v>2</v>
      </c>
      <c r="K10" s="26">
        <f t="shared" si="2"/>
        <v>2</v>
      </c>
      <c r="P10" s="25">
        <v>1</v>
      </c>
      <c r="Q10" s="29" t="str">
        <f>'GÜÇLÜ YANLAR'!Q10</f>
        <v>KÖTÜ</v>
      </c>
    </row>
    <row r="11" spans="2:18" x14ac:dyDescent="0.25">
      <c r="B11" s="27">
        <v>6</v>
      </c>
      <c r="C11" s="30"/>
      <c r="D11" s="27"/>
      <c r="E11" s="27"/>
      <c r="F11" s="27"/>
      <c r="H11" s="26" t="str">
        <f t="shared" si="1"/>
        <v/>
      </c>
      <c r="I11" s="26" t="str">
        <f t="shared" si="2"/>
        <v/>
      </c>
      <c r="J11" s="26" t="str">
        <f t="shared" si="2"/>
        <v/>
      </c>
      <c r="K11" s="26" t="str">
        <f t="shared" si="2"/>
        <v/>
      </c>
      <c r="P11" s="25">
        <v>2</v>
      </c>
      <c r="Q11" s="29" t="str">
        <f>'GÜÇLÜ YANLAR'!Q11</f>
        <v xml:space="preserve">NORMAL </v>
      </c>
    </row>
    <row r="12" spans="2:18" x14ac:dyDescent="0.25">
      <c r="B12" s="27">
        <v>7</v>
      </c>
      <c r="C12" s="30"/>
      <c r="D12" s="27"/>
      <c r="E12" s="27"/>
      <c r="F12" s="27"/>
      <c r="H12" s="26" t="str">
        <f t="shared" si="1"/>
        <v/>
      </c>
      <c r="I12" s="26" t="str">
        <f t="shared" si="2"/>
        <v/>
      </c>
      <c r="J12" s="26" t="str">
        <f t="shared" si="2"/>
        <v/>
      </c>
      <c r="K12" s="26" t="str">
        <f t="shared" si="2"/>
        <v/>
      </c>
      <c r="P12" s="25">
        <v>3</v>
      </c>
      <c r="Q12" s="29" t="str">
        <f>'GÜÇLÜ YANLAR'!Q12</f>
        <v>İYİ</v>
      </c>
    </row>
    <row r="13" spans="2:18" x14ac:dyDescent="0.25">
      <c r="B13" s="27">
        <v>8</v>
      </c>
      <c r="C13" s="30"/>
      <c r="D13" s="27"/>
      <c r="E13" s="27"/>
      <c r="F13" s="27"/>
      <c r="H13" s="26" t="str">
        <f t="shared" si="1"/>
        <v/>
      </c>
      <c r="I13" s="26" t="str">
        <f t="shared" si="2"/>
        <v/>
      </c>
      <c r="J13" s="26" t="str">
        <f t="shared" si="2"/>
        <v/>
      </c>
      <c r="K13" s="26" t="str">
        <f t="shared" si="2"/>
        <v/>
      </c>
    </row>
    <row r="14" spans="2:18" x14ac:dyDescent="0.25">
      <c r="B14" s="27">
        <v>9</v>
      </c>
      <c r="C14" s="30"/>
      <c r="D14" s="27"/>
      <c r="E14" s="27"/>
      <c r="F14" s="27"/>
      <c r="H14" s="26" t="str">
        <f t="shared" si="1"/>
        <v/>
      </c>
      <c r="I14" s="26" t="str">
        <f t="shared" si="2"/>
        <v/>
      </c>
      <c r="J14" s="26" t="str">
        <f t="shared" si="2"/>
        <v/>
      </c>
      <c r="K14" s="26" t="str">
        <f t="shared" si="2"/>
        <v/>
      </c>
    </row>
    <row r="15" spans="2:18" x14ac:dyDescent="0.25">
      <c r="B15" s="27">
        <v>10</v>
      </c>
      <c r="C15" s="30"/>
      <c r="D15" s="27"/>
      <c r="E15" s="27"/>
      <c r="F15" s="27"/>
      <c r="H15" s="26" t="str">
        <f t="shared" si="1"/>
        <v/>
      </c>
      <c r="I15" s="26" t="str">
        <f t="shared" si="2"/>
        <v/>
      </c>
      <c r="J15" s="26" t="str">
        <f t="shared" si="2"/>
        <v/>
      </c>
      <c r="K15" s="26" t="str">
        <f t="shared" si="2"/>
        <v/>
      </c>
    </row>
    <row r="16" spans="2:18" x14ac:dyDescent="0.25">
      <c r="B16" s="27">
        <v>11</v>
      </c>
      <c r="C16" s="30"/>
      <c r="D16" s="27"/>
      <c r="E16" s="27"/>
      <c r="F16" s="27"/>
      <c r="H16" s="26" t="str">
        <f t="shared" si="1"/>
        <v/>
      </c>
      <c r="I16" s="26" t="str">
        <f t="shared" si="2"/>
        <v/>
      </c>
      <c r="J16" s="26" t="str">
        <f t="shared" si="2"/>
        <v/>
      </c>
      <c r="K16" s="26" t="str">
        <f t="shared" si="2"/>
        <v/>
      </c>
    </row>
    <row r="17" spans="2:18" x14ac:dyDescent="0.25">
      <c r="B17" s="27">
        <v>12</v>
      </c>
      <c r="C17" s="30"/>
      <c r="D17" s="27"/>
      <c r="E17" s="27"/>
      <c r="F17" s="27"/>
      <c r="H17" s="26" t="str">
        <f t="shared" si="1"/>
        <v/>
      </c>
      <c r="I17" s="26" t="str">
        <f t="shared" si="2"/>
        <v/>
      </c>
      <c r="J17" s="26" t="str">
        <f t="shared" si="2"/>
        <v/>
      </c>
      <c r="K17" s="26" t="str">
        <f t="shared" si="2"/>
        <v/>
      </c>
    </row>
    <row r="18" spans="2:18" x14ac:dyDescent="0.25">
      <c r="B18" s="27">
        <v>13</v>
      </c>
      <c r="C18" s="30"/>
      <c r="D18" s="27"/>
      <c r="E18" s="27"/>
      <c r="F18" s="27"/>
      <c r="H18" s="26" t="str">
        <f t="shared" si="1"/>
        <v/>
      </c>
      <c r="I18" s="26" t="str">
        <f t="shared" si="2"/>
        <v/>
      </c>
      <c r="J18" s="26" t="str">
        <f t="shared" si="2"/>
        <v/>
      </c>
      <c r="K18" s="26" t="str">
        <f t="shared" si="2"/>
        <v/>
      </c>
    </row>
    <row r="19" spans="2:18" x14ac:dyDescent="0.25">
      <c r="B19" s="27">
        <v>14</v>
      </c>
      <c r="C19" s="30"/>
      <c r="D19" s="27"/>
      <c r="E19" s="27"/>
      <c r="F19" s="27"/>
      <c r="H19" s="26" t="str">
        <f t="shared" si="1"/>
        <v/>
      </c>
      <c r="I19" s="26" t="str">
        <f t="shared" si="2"/>
        <v/>
      </c>
      <c r="J19" s="26" t="str">
        <f t="shared" si="2"/>
        <v/>
      </c>
      <c r="K19" s="26" t="str">
        <f t="shared" si="2"/>
        <v/>
      </c>
    </row>
    <row r="20" spans="2:18" x14ac:dyDescent="0.25">
      <c r="B20" s="27">
        <v>15</v>
      </c>
      <c r="C20" s="30"/>
      <c r="D20" s="27"/>
      <c r="E20" s="27"/>
      <c r="F20" s="27"/>
      <c r="H20" s="26" t="str">
        <f t="shared" si="1"/>
        <v/>
      </c>
      <c r="I20" s="26" t="str">
        <f t="shared" si="2"/>
        <v/>
      </c>
      <c r="J20" s="26" t="str">
        <f t="shared" si="2"/>
        <v/>
      </c>
      <c r="K20" s="26" t="str">
        <f t="shared" si="2"/>
        <v/>
      </c>
    </row>
    <row r="22" spans="2:18" ht="14.4" thickBot="1" x14ac:dyDescent="0.3">
      <c r="B22" s="22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2:18" ht="14.4" thickTop="1" x14ac:dyDescent="0.25"/>
  </sheetData>
  <mergeCells count="2">
    <mergeCell ref="B4:B5"/>
    <mergeCell ref="C4:C5"/>
  </mergeCells>
  <pageMargins left="0.7" right="0.7" top="0.75" bottom="0.75" header="0.3" footer="0.3"/>
  <pageSetup scale="70" orientation="landscape" horizontalDpi="0" verticalDpi="0" r:id="rId1"/>
  <drawing r:id="rId2"/>
  <legacyDrawing r:id="rId3"/>
  <controls>
    <mc:AlternateContent xmlns:mc="http://schemas.openxmlformats.org/markup-compatibility/2006">
      <mc:Choice Requires="x14">
        <control shapeId="5121" r:id="rId4" name="CheckBox1">
          <controlPr defaultSize="0" autoLine="0" linkedCell="D3" r:id="rId5">
            <anchor moveWithCells="1">
              <from>
                <xdr:col>3</xdr:col>
                <xdr:colOff>137160</xdr:colOff>
                <xdr:row>3</xdr:row>
                <xdr:rowOff>30480</xdr:rowOff>
              </from>
              <to>
                <xdr:col>3</xdr:col>
                <xdr:colOff>335280</xdr:colOff>
                <xdr:row>4</xdr:row>
                <xdr:rowOff>7620</xdr:rowOff>
              </to>
            </anchor>
          </controlPr>
        </control>
      </mc:Choice>
      <mc:Fallback>
        <control shapeId="5121" r:id="rId4" name="CheckBox1"/>
      </mc:Fallback>
    </mc:AlternateContent>
    <mc:AlternateContent xmlns:mc="http://schemas.openxmlformats.org/markup-compatibility/2006">
      <mc:Choice Requires="x14">
        <control shapeId="5122" r:id="rId6" name="CheckBox2">
          <controlPr defaultSize="0" autoLine="0" linkedCell="E3" r:id="rId7">
            <anchor moveWithCells="1">
              <from>
                <xdr:col>4</xdr:col>
                <xdr:colOff>137160</xdr:colOff>
                <xdr:row>3</xdr:row>
                <xdr:rowOff>30480</xdr:rowOff>
              </from>
              <to>
                <xdr:col>4</xdr:col>
                <xdr:colOff>335280</xdr:colOff>
                <xdr:row>4</xdr:row>
                <xdr:rowOff>7620</xdr:rowOff>
              </to>
            </anchor>
          </controlPr>
        </control>
      </mc:Choice>
      <mc:Fallback>
        <control shapeId="5122" r:id="rId6" name="CheckBox2"/>
      </mc:Fallback>
    </mc:AlternateContent>
    <mc:AlternateContent xmlns:mc="http://schemas.openxmlformats.org/markup-compatibility/2006">
      <mc:Choice Requires="x14">
        <control shapeId="5123" r:id="rId8" name="CheckBox3">
          <controlPr defaultSize="0" autoLine="0" linkedCell="F3" r:id="rId9">
            <anchor moveWithCells="1">
              <from>
                <xdr:col>5</xdr:col>
                <xdr:colOff>144780</xdr:colOff>
                <xdr:row>3</xdr:row>
                <xdr:rowOff>30480</xdr:rowOff>
              </from>
              <to>
                <xdr:col>5</xdr:col>
                <xdr:colOff>342900</xdr:colOff>
                <xdr:row>4</xdr:row>
                <xdr:rowOff>7620</xdr:rowOff>
              </to>
            </anchor>
          </controlPr>
        </control>
      </mc:Choice>
      <mc:Fallback>
        <control shapeId="5123" r:id="rId8" name="CheckBox3"/>
      </mc:Fallback>
    </mc:AlternateContent>
  </control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3C9204-FEE2-45E1-9E52-9E2CF536E0DA}">
  <sheetPr codeName="Sheet4">
    <pageSetUpPr fitToPage="1"/>
  </sheetPr>
  <dimension ref="B2:R23"/>
  <sheetViews>
    <sheetView showGridLines="0" workbookViewId="0">
      <selection activeCell="Q8" sqref="Q8"/>
    </sheetView>
  </sheetViews>
  <sheetFormatPr defaultColWidth="9.109375" defaultRowHeight="13.8" x14ac:dyDescent="0.25"/>
  <cols>
    <col min="1" max="1" width="3.6640625" style="25" customWidth="1"/>
    <col min="2" max="2" width="3.5546875" style="25" bestFit="1" customWidth="1"/>
    <col min="3" max="3" width="50.44140625" style="25" customWidth="1"/>
    <col min="4" max="6" width="5.6640625" style="25" customWidth="1"/>
    <col min="7" max="7" width="9.109375" style="25"/>
    <col min="8" max="8" width="11" style="25" bestFit="1" customWidth="1"/>
    <col min="9" max="11" width="3.6640625" style="25" customWidth="1"/>
    <col min="12" max="16" width="9.109375" style="25"/>
    <col min="17" max="17" width="16.44140625" style="25" bestFit="1" customWidth="1"/>
    <col min="18" max="16384" width="9.109375" style="25"/>
  </cols>
  <sheetData>
    <row r="2" spans="2:18" ht="18" thickBot="1" x14ac:dyDescent="0.3">
      <c r="B2" s="24" t="s">
        <v>72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2:18" x14ac:dyDescent="0.25">
      <c r="D3" s="26" t="b">
        <v>1</v>
      </c>
      <c r="E3" s="26" t="b">
        <v>1</v>
      </c>
      <c r="F3" s="26" t="b">
        <v>1</v>
      </c>
    </row>
    <row r="4" spans="2:18" x14ac:dyDescent="0.25">
      <c r="B4" s="35" t="s">
        <v>36</v>
      </c>
      <c r="C4" s="35" t="s">
        <v>73</v>
      </c>
      <c r="D4" s="27"/>
      <c r="E4" s="27"/>
      <c r="F4" s="27"/>
      <c r="P4" s="28" t="s">
        <v>37</v>
      </c>
    </row>
    <row r="5" spans="2:18" x14ac:dyDescent="0.25">
      <c r="B5" s="35"/>
      <c r="C5" s="35"/>
      <c r="D5" s="27" t="s">
        <v>93</v>
      </c>
      <c r="E5" s="27" t="s">
        <v>94</v>
      </c>
      <c r="F5" s="27" t="s">
        <v>96</v>
      </c>
      <c r="H5" s="26" t="s">
        <v>41</v>
      </c>
      <c r="I5" s="26">
        <f t="shared" ref="I5:J5" si="0">IF(COUNT(I6:I20)=0,1,COUNT(I6:I20))</f>
        <v>7</v>
      </c>
      <c r="J5" s="26">
        <f t="shared" si="0"/>
        <v>7</v>
      </c>
      <c r="K5" s="26">
        <f>IF(COUNT(K6:K20)=0,1,COUNT(K6:K20))</f>
        <v>7</v>
      </c>
      <c r="P5" s="25" t="s">
        <v>93</v>
      </c>
      <c r="Q5" s="29" t="s">
        <v>97</v>
      </c>
    </row>
    <row r="6" spans="2:18" x14ac:dyDescent="0.25">
      <c r="B6" s="27">
        <v>1</v>
      </c>
      <c r="C6" s="30" t="s">
        <v>74</v>
      </c>
      <c r="D6" s="27">
        <v>3</v>
      </c>
      <c r="E6" s="27">
        <v>2</v>
      </c>
      <c r="F6" s="27">
        <v>2</v>
      </c>
      <c r="H6" s="26" t="str">
        <f t="shared" ref="H6:H20" si="1">IF(C6&lt;&gt;"",C6,"")</f>
        <v>HEDEFLER,STRATEJİLER</v>
      </c>
      <c r="I6" s="26">
        <f>IF(D$3=TRUE,IF($C6&lt;&gt;"",D6,""),NA())</f>
        <v>3</v>
      </c>
      <c r="J6" s="26">
        <f>IF(E$3=TRUE,IF($C6&lt;&gt;"",E6,""),NA())</f>
        <v>2</v>
      </c>
      <c r="K6" s="26">
        <f>IF(F$3=TRUE,IF($C6&lt;&gt;"",F6,""),NA())</f>
        <v>2</v>
      </c>
      <c r="P6" s="25" t="s">
        <v>94</v>
      </c>
      <c r="Q6" s="29" t="s">
        <v>98</v>
      </c>
    </row>
    <row r="7" spans="2:18" x14ac:dyDescent="0.25">
      <c r="B7" s="27">
        <v>2</v>
      </c>
      <c r="C7" s="30" t="s">
        <v>75</v>
      </c>
      <c r="D7" s="27">
        <v>1</v>
      </c>
      <c r="E7" s="27">
        <v>3</v>
      </c>
      <c r="F7" s="27">
        <v>3</v>
      </c>
      <c r="H7" s="26" t="str">
        <f t="shared" si="1"/>
        <v>PAZAR PAYI</v>
      </c>
      <c r="I7" s="26">
        <f t="shared" ref="I7:K20" si="2">IF(D$3=TRUE,IF($C7&lt;&gt;"",D7,""),"")</f>
        <v>1</v>
      </c>
      <c r="J7" s="26">
        <f t="shared" si="2"/>
        <v>3</v>
      </c>
      <c r="K7" s="26">
        <f t="shared" si="2"/>
        <v>3</v>
      </c>
      <c r="P7" s="25" t="s">
        <v>95</v>
      </c>
      <c r="Q7" s="29" t="s">
        <v>99</v>
      </c>
    </row>
    <row r="8" spans="2:18" x14ac:dyDescent="0.25">
      <c r="B8" s="27">
        <v>3</v>
      </c>
      <c r="C8" s="30" t="s">
        <v>76</v>
      </c>
      <c r="D8" s="27">
        <v>2</v>
      </c>
      <c r="E8" s="27">
        <v>3</v>
      </c>
      <c r="F8" s="27">
        <v>2</v>
      </c>
      <c r="H8" s="26" t="str">
        <f t="shared" si="1"/>
        <v>YENİ TEKNOLOJİ</v>
      </c>
      <c r="I8" s="26">
        <f t="shared" si="2"/>
        <v>2</v>
      </c>
      <c r="J8" s="26">
        <f t="shared" si="2"/>
        <v>3</v>
      </c>
      <c r="K8" s="26">
        <f t="shared" si="2"/>
        <v>2</v>
      </c>
    </row>
    <row r="9" spans="2:18" x14ac:dyDescent="0.25">
      <c r="B9" s="27">
        <v>4</v>
      </c>
      <c r="C9" s="30" t="s">
        <v>77</v>
      </c>
      <c r="D9" s="27">
        <v>2</v>
      </c>
      <c r="E9" s="27">
        <v>3</v>
      </c>
      <c r="F9" s="27">
        <v>2</v>
      </c>
      <c r="H9" s="26" t="str">
        <f t="shared" si="1"/>
        <v>YENİ ÜRETİM ALANLARI</v>
      </c>
      <c r="I9" s="26">
        <f t="shared" si="2"/>
        <v>2</v>
      </c>
      <c r="J9" s="26">
        <f t="shared" si="2"/>
        <v>3</v>
      </c>
      <c r="K9" s="26">
        <f t="shared" si="2"/>
        <v>2</v>
      </c>
      <c r="P9" s="25" t="s">
        <v>39</v>
      </c>
    </row>
    <row r="10" spans="2:18" x14ac:dyDescent="0.25">
      <c r="B10" s="27">
        <v>5</v>
      </c>
      <c r="C10" s="30" t="s">
        <v>78</v>
      </c>
      <c r="D10" s="27">
        <v>2</v>
      </c>
      <c r="E10" s="27">
        <v>3</v>
      </c>
      <c r="F10" s="27">
        <v>2</v>
      </c>
      <c r="H10" s="26" t="str">
        <f t="shared" si="1"/>
        <v>YENİ MÜŞTERİLER</v>
      </c>
      <c r="I10" s="26">
        <f t="shared" si="2"/>
        <v>2</v>
      </c>
      <c r="J10" s="26">
        <f t="shared" si="2"/>
        <v>3</v>
      </c>
      <c r="K10" s="26">
        <f t="shared" si="2"/>
        <v>2</v>
      </c>
      <c r="P10" s="25">
        <v>1</v>
      </c>
      <c r="Q10" s="29" t="str">
        <f>'GÜÇLÜ YANLAR'!Q10</f>
        <v>KÖTÜ</v>
      </c>
    </row>
    <row r="11" spans="2:18" x14ac:dyDescent="0.25">
      <c r="B11" s="27">
        <v>6</v>
      </c>
      <c r="C11" s="30" t="s">
        <v>79</v>
      </c>
      <c r="D11" s="27">
        <v>2</v>
      </c>
      <c r="E11" s="27">
        <v>2</v>
      </c>
      <c r="F11" s="27">
        <v>2</v>
      </c>
      <c r="H11" s="26" t="str">
        <f t="shared" si="1"/>
        <v xml:space="preserve">KARLILIK </v>
      </c>
      <c r="I11" s="26">
        <f t="shared" si="2"/>
        <v>2</v>
      </c>
      <c r="J11" s="26">
        <f t="shared" si="2"/>
        <v>2</v>
      </c>
      <c r="K11" s="26">
        <f t="shared" si="2"/>
        <v>2</v>
      </c>
      <c r="P11" s="25">
        <v>2</v>
      </c>
      <c r="Q11" s="29" t="str">
        <f>'GÜÇLÜ YANLAR'!Q11</f>
        <v xml:space="preserve">NORMAL </v>
      </c>
    </row>
    <row r="12" spans="2:18" x14ac:dyDescent="0.25">
      <c r="B12" s="27">
        <v>7</v>
      </c>
      <c r="C12" s="30" t="s">
        <v>80</v>
      </c>
      <c r="D12" s="27">
        <v>3</v>
      </c>
      <c r="E12" s="27">
        <v>1</v>
      </c>
      <c r="F12" s="27">
        <v>1</v>
      </c>
      <c r="H12" s="26" t="str">
        <f t="shared" si="1"/>
        <v>YENİ PROJELER</v>
      </c>
      <c r="I12" s="26">
        <f t="shared" si="2"/>
        <v>3</v>
      </c>
      <c r="J12" s="26">
        <f t="shared" si="2"/>
        <v>1</v>
      </c>
      <c r="K12" s="26">
        <f t="shared" si="2"/>
        <v>1</v>
      </c>
      <c r="P12" s="25">
        <v>3</v>
      </c>
      <c r="Q12" s="29" t="str">
        <f>'GÜÇLÜ YANLAR'!Q12</f>
        <v>İYİ</v>
      </c>
    </row>
    <row r="13" spans="2:18" x14ac:dyDescent="0.25">
      <c r="B13" s="27">
        <v>8</v>
      </c>
      <c r="C13" s="30"/>
      <c r="D13" s="27"/>
      <c r="E13" s="27"/>
      <c r="F13" s="27"/>
      <c r="H13" s="26" t="str">
        <f t="shared" si="1"/>
        <v/>
      </c>
      <c r="I13" s="26" t="str">
        <f t="shared" si="2"/>
        <v/>
      </c>
      <c r="J13" s="26" t="str">
        <f t="shared" si="2"/>
        <v/>
      </c>
      <c r="K13" s="26" t="str">
        <f t="shared" si="2"/>
        <v/>
      </c>
    </row>
    <row r="14" spans="2:18" x14ac:dyDescent="0.25">
      <c r="B14" s="27">
        <v>9</v>
      </c>
      <c r="C14" s="30"/>
      <c r="D14" s="27"/>
      <c r="E14" s="27"/>
      <c r="F14" s="27"/>
      <c r="H14" s="26" t="str">
        <f t="shared" si="1"/>
        <v/>
      </c>
      <c r="I14" s="26" t="str">
        <f t="shared" si="2"/>
        <v/>
      </c>
      <c r="J14" s="26" t="str">
        <f t="shared" si="2"/>
        <v/>
      </c>
      <c r="K14" s="26" t="str">
        <f t="shared" si="2"/>
        <v/>
      </c>
    </row>
    <row r="15" spans="2:18" x14ac:dyDescent="0.25">
      <c r="B15" s="27">
        <v>10</v>
      </c>
      <c r="C15" s="30"/>
      <c r="D15" s="27"/>
      <c r="E15" s="27"/>
      <c r="F15" s="27"/>
      <c r="H15" s="26" t="str">
        <f t="shared" si="1"/>
        <v/>
      </c>
      <c r="I15" s="26" t="str">
        <f t="shared" si="2"/>
        <v/>
      </c>
      <c r="J15" s="26" t="str">
        <f t="shared" si="2"/>
        <v/>
      </c>
      <c r="K15" s="26" t="str">
        <f t="shared" si="2"/>
        <v/>
      </c>
    </row>
    <row r="16" spans="2:18" x14ac:dyDescent="0.25">
      <c r="B16" s="27">
        <v>11</v>
      </c>
      <c r="C16" s="30"/>
      <c r="D16" s="27"/>
      <c r="E16" s="27"/>
      <c r="F16" s="27"/>
      <c r="H16" s="26" t="str">
        <f t="shared" si="1"/>
        <v/>
      </c>
      <c r="I16" s="26" t="str">
        <f t="shared" si="2"/>
        <v/>
      </c>
      <c r="J16" s="26" t="str">
        <f t="shared" si="2"/>
        <v/>
      </c>
      <c r="K16" s="26" t="str">
        <f t="shared" si="2"/>
        <v/>
      </c>
    </row>
    <row r="17" spans="2:18" x14ac:dyDescent="0.25">
      <c r="B17" s="27">
        <v>12</v>
      </c>
      <c r="C17" s="30"/>
      <c r="D17" s="27"/>
      <c r="E17" s="27"/>
      <c r="F17" s="27"/>
      <c r="H17" s="26" t="str">
        <f t="shared" si="1"/>
        <v/>
      </c>
      <c r="I17" s="26" t="str">
        <f t="shared" si="2"/>
        <v/>
      </c>
      <c r="J17" s="26" t="str">
        <f t="shared" si="2"/>
        <v/>
      </c>
      <c r="K17" s="26" t="str">
        <f t="shared" si="2"/>
        <v/>
      </c>
    </row>
    <row r="18" spans="2:18" x14ac:dyDescent="0.25">
      <c r="B18" s="27">
        <v>13</v>
      </c>
      <c r="C18" s="30"/>
      <c r="D18" s="27"/>
      <c r="E18" s="27"/>
      <c r="F18" s="27"/>
      <c r="H18" s="26" t="str">
        <f t="shared" si="1"/>
        <v/>
      </c>
      <c r="I18" s="26" t="str">
        <f t="shared" si="2"/>
        <v/>
      </c>
      <c r="J18" s="26" t="str">
        <f t="shared" si="2"/>
        <v/>
      </c>
      <c r="K18" s="26" t="str">
        <f t="shared" si="2"/>
        <v/>
      </c>
    </row>
    <row r="19" spans="2:18" x14ac:dyDescent="0.25">
      <c r="B19" s="27">
        <v>14</v>
      </c>
      <c r="C19" s="30"/>
      <c r="D19" s="27"/>
      <c r="E19" s="27"/>
      <c r="F19" s="27"/>
      <c r="H19" s="26" t="str">
        <f t="shared" si="1"/>
        <v/>
      </c>
      <c r="I19" s="26" t="str">
        <f t="shared" si="2"/>
        <v/>
      </c>
      <c r="J19" s="26" t="str">
        <f t="shared" si="2"/>
        <v/>
      </c>
      <c r="K19" s="26" t="str">
        <f t="shared" si="2"/>
        <v/>
      </c>
    </row>
    <row r="20" spans="2:18" x14ac:dyDescent="0.25">
      <c r="B20" s="27">
        <v>15</v>
      </c>
      <c r="C20" s="30"/>
      <c r="D20" s="27"/>
      <c r="E20" s="27"/>
      <c r="F20" s="27"/>
      <c r="H20" s="26" t="str">
        <f t="shared" si="1"/>
        <v/>
      </c>
      <c r="I20" s="26" t="str">
        <f t="shared" si="2"/>
        <v/>
      </c>
      <c r="J20" s="26" t="str">
        <f t="shared" si="2"/>
        <v/>
      </c>
      <c r="K20" s="26" t="str">
        <f t="shared" si="2"/>
        <v/>
      </c>
    </row>
    <row r="22" spans="2:18" ht="14.4" thickBot="1" x14ac:dyDescent="0.3">
      <c r="B22" s="22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2:18" ht="14.4" thickTop="1" x14ac:dyDescent="0.25"/>
  </sheetData>
  <mergeCells count="2">
    <mergeCell ref="B4:B5"/>
    <mergeCell ref="C4:C5"/>
  </mergeCells>
  <pageMargins left="0.7" right="0.7" top="0.75" bottom="0.75" header="0.3" footer="0.3"/>
  <pageSetup scale="70" orientation="landscape" horizontalDpi="0" verticalDpi="0" r:id="rId1"/>
  <drawing r:id="rId2"/>
  <legacyDrawing r:id="rId3"/>
  <controls>
    <mc:AlternateContent xmlns:mc="http://schemas.openxmlformats.org/markup-compatibility/2006">
      <mc:Choice Requires="x14">
        <control shapeId="6145" r:id="rId4" name="CheckBox1">
          <controlPr defaultSize="0" autoLine="0" linkedCell="D3" r:id="rId5">
            <anchor moveWithCells="1">
              <from>
                <xdr:col>3</xdr:col>
                <xdr:colOff>137160</xdr:colOff>
                <xdr:row>3</xdr:row>
                <xdr:rowOff>30480</xdr:rowOff>
              </from>
              <to>
                <xdr:col>3</xdr:col>
                <xdr:colOff>335280</xdr:colOff>
                <xdr:row>4</xdr:row>
                <xdr:rowOff>7620</xdr:rowOff>
              </to>
            </anchor>
          </controlPr>
        </control>
      </mc:Choice>
      <mc:Fallback>
        <control shapeId="6145" r:id="rId4" name="CheckBox1"/>
      </mc:Fallback>
    </mc:AlternateContent>
    <mc:AlternateContent xmlns:mc="http://schemas.openxmlformats.org/markup-compatibility/2006">
      <mc:Choice Requires="x14">
        <control shapeId="6146" r:id="rId6" name="CheckBox2">
          <controlPr defaultSize="0" autoLine="0" linkedCell="E3" r:id="rId7">
            <anchor moveWithCells="1">
              <from>
                <xdr:col>4</xdr:col>
                <xdr:colOff>137160</xdr:colOff>
                <xdr:row>3</xdr:row>
                <xdr:rowOff>30480</xdr:rowOff>
              </from>
              <to>
                <xdr:col>4</xdr:col>
                <xdr:colOff>335280</xdr:colOff>
                <xdr:row>4</xdr:row>
                <xdr:rowOff>7620</xdr:rowOff>
              </to>
            </anchor>
          </controlPr>
        </control>
      </mc:Choice>
      <mc:Fallback>
        <control shapeId="6146" r:id="rId6" name="CheckBox2"/>
      </mc:Fallback>
    </mc:AlternateContent>
    <mc:AlternateContent xmlns:mc="http://schemas.openxmlformats.org/markup-compatibility/2006">
      <mc:Choice Requires="x14">
        <control shapeId="6147" r:id="rId8" name="CheckBox3">
          <controlPr defaultSize="0" autoLine="0" linkedCell="F3" r:id="rId9">
            <anchor moveWithCells="1">
              <from>
                <xdr:col>5</xdr:col>
                <xdr:colOff>144780</xdr:colOff>
                <xdr:row>3</xdr:row>
                <xdr:rowOff>30480</xdr:rowOff>
              </from>
              <to>
                <xdr:col>5</xdr:col>
                <xdr:colOff>342900</xdr:colOff>
                <xdr:row>4</xdr:row>
                <xdr:rowOff>7620</xdr:rowOff>
              </to>
            </anchor>
          </controlPr>
        </control>
      </mc:Choice>
      <mc:Fallback>
        <control shapeId="6147" r:id="rId8" name="CheckBox3"/>
      </mc:Fallback>
    </mc:AlternateContent>
  </control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D8D25D-1018-4F0A-BF06-B6CDD51064FC}">
  <sheetPr codeName="Sheet5">
    <pageSetUpPr fitToPage="1"/>
  </sheetPr>
  <dimension ref="B2:R23"/>
  <sheetViews>
    <sheetView showGridLines="0" workbookViewId="0">
      <selection activeCell="Q8" sqref="Q8"/>
    </sheetView>
  </sheetViews>
  <sheetFormatPr defaultColWidth="9.109375" defaultRowHeight="13.8" x14ac:dyDescent="0.25"/>
  <cols>
    <col min="1" max="1" width="3.6640625" style="25" customWidth="1"/>
    <col min="2" max="2" width="3.5546875" style="25" bestFit="1" customWidth="1"/>
    <col min="3" max="3" width="50.44140625" style="25" customWidth="1"/>
    <col min="4" max="6" width="5.6640625" style="25" customWidth="1"/>
    <col min="7" max="7" width="9.109375" style="25"/>
    <col min="8" max="8" width="11" style="25" bestFit="1" customWidth="1"/>
    <col min="9" max="11" width="3.6640625" style="25" customWidth="1"/>
    <col min="12" max="16" width="9.109375" style="25"/>
    <col min="17" max="17" width="16.44140625" style="25" bestFit="1" customWidth="1"/>
    <col min="18" max="16384" width="9.109375" style="25"/>
  </cols>
  <sheetData>
    <row r="2" spans="2:18" ht="18" thickBot="1" x14ac:dyDescent="0.3">
      <c r="B2" s="24" t="s">
        <v>81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2:18" x14ac:dyDescent="0.25">
      <c r="D3" s="26" t="b">
        <v>1</v>
      </c>
      <c r="E3" s="26" t="b">
        <v>1</v>
      </c>
      <c r="F3" s="26" t="b">
        <v>1</v>
      </c>
    </row>
    <row r="4" spans="2:18" x14ac:dyDescent="0.25">
      <c r="B4" s="35" t="s">
        <v>36</v>
      </c>
      <c r="C4" s="35" t="s">
        <v>82</v>
      </c>
      <c r="D4" s="27"/>
      <c r="E4" s="27"/>
      <c r="F4" s="27"/>
      <c r="P4" s="28" t="s">
        <v>37</v>
      </c>
    </row>
    <row r="5" spans="2:18" x14ac:dyDescent="0.25">
      <c r="B5" s="35"/>
      <c r="C5" s="35"/>
      <c r="D5" s="27" t="s">
        <v>93</v>
      </c>
      <c r="E5" s="27" t="s">
        <v>94</v>
      </c>
      <c r="F5" s="27" t="s">
        <v>95</v>
      </c>
      <c r="H5" s="26" t="s">
        <v>42</v>
      </c>
      <c r="I5" s="26">
        <f t="shared" ref="I5:J5" si="0">IF(COUNT(I6:I20)=0,1,COUNT(I6:I20))</f>
        <v>10</v>
      </c>
      <c r="J5" s="26">
        <f t="shared" si="0"/>
        <v>10</v>
      </c>
      <c r="K5" s="26">
        <f>IF(COUNT(K6:K20)=0,1,COUNT(K6:K20))</f>
        <v>10</v>
      </c>
      <c r="P5" s="25" t="s">
        <v>93</v>
      </c>
      <c r="Q5" s="29" t="s">
        <v>97</v>
      </c>
    </row>
    <row r="6" spans="2:18" x14ac:dyDescent="0.25">
      <c r="B6" s="27">
        <v>1</v>
      </c>
      <c r="C6" s="30" t="s">
        <v>83</v>
      </c>
      <c r="D6" s="27">
        <v>2</v>
      </c>
      <c r="E6" s="27">
        <v>2</v>
      </c>
      <c r="F6" s="27">
        <v>2</v>
      </c>
      <c r="H6" s="26" t="str">
        <f t="shared" ref="H6:H20" si="1">IF(C6&lt;&gt;"",C6,"")</f>
        <v>SİYASİ DURUM ETKİLERİ</v>
      </c>
      <c r="I6" s="26">
        <f>IF(D$3=TRUE,IF($C6&lt;&gt;"",D6,""),NA())</f>
        <v>2</v>
      </c>
      <c r="J6" s="26">
        <f>IF(E$3=TRUE,IF($C6&lt;&gt;"",E6,""),NA())</f>
        <v>2</v>
      </c>
      <c r="K6" s="26">
        <f>IF(F$3=TRUE,IF($C6&lt;&gt;"",F6,""),NA())</f>
        <v>2</v>
      </c>
      <c r="P6" s="25" t="s">
        <v>94</v>
      </c>
      <c r="Q6" s="29" t="s">
        <v>98</v>
      </c>
    </row>
    <row r="7" spans="2:18" x14ac:dyDescent="0.25">
      <c r="B7" s="27">
        <v>2</v>
      </c>
      <c r="C7" s="30" t="s">
        <v>84</v>
      </c>
      <c r="D7" s="27">
        <v>2</v>
      </c>
      <c r="E7" s="27">
        <v>2</v>
      </c>
      <c r="F7" s="27">
        <v>2</v>
      </c>
      <c r="H7" s="26" t="str">
        <f t="shared" si="1"/>
        <v>RAKİPLER</v>
      </c>
      <c r="I7" s="26">
        <f t="shared" ref="I7:K20" si="2">IF(D$3=TRUE,IF($C7&lt;&gt;"",D7,""),"")</f>
        <v>2</v>
      </c>
      <c r="J7" s="26">
        <f t="shared" si="2"/>
        <v>2</v>
      </c>
      <c r="K7" s="26">
        <f t="shared" si="2"/>
        <v>2</v>
      </c>
      <c r="P7" s="25" t="s">
        <v>95</v>
      </c>
      <c r="Q7" s="29" t="s">
        <v>99</v>
      </c>
    </row>
    <row r="8" spans="2:18" x14ac:dyDescent="0.25">
      <c r="B8" s="27">
        <v>3</v>
      </c>
      <c r="C8" s="30" t="s">
        <v>85</v>
      </c>
      <c r="D8" s="27">
        <v>2</v>
      </c>
      <c r="E8" s="27">
        <v>2</v>
      </c>
      <c r="F8" s="27">
        <v>2</v>
      </c>
      <c r="H8" s="26" t="str">
        <f t="shared" si="1"/>
        <v>PİYASA TALEPLERİ</v>
      </c>
      <c r="I8" s="26">
        <f t="shared" si="2"/>
        <v>2</v>
      </c>
      <c r="J8" s="26">
        <f t="shared" si="2"/>
        <v>2</v>
      </c>
      <c r="K8" s="26">
        <f t="shared" si="2"/>
        <v>2</v>
      </c>
    </row>
    <row r="9" spans="2:18" x14ac:dyDescent="0.25">
      <c r="B9" s="27">
        <v>4</v>
      </c>
      <c r="C9" s="30" t="s">
        <v>86</v>
      </c>
      <c r="D9" s="27">
        <v>2</v>
      </c>
      <c r="E9" s="27">
        <v>2</v>
      </c>
      <c r="F9" s="27">
        <v>2</v>
      </c>
      <c r="H9" s="26" t="str">
        <f t="shared" si="1"/>
        <v>EKONOMİK DURUM</v>
      </c>
      <c r="I9" s="26">
        <f t="shared" si="2"/>
        <v>2</v>
      </c>
      <c r="J9" s="26">
        <f t="shared" si="2"/>
        <v>2</v>
      </c>
      <c r="K9" s="26">
        <f t="shared" si="2"/>
        <v>2</v>
      </c>
      <c r="P9" s="25" t="s">
        <v>39</v>
      </c>
    </row>
    <row r="10" spans="2:18" x14ac:dyDescent="0.25">
      <c r="B10" s="27">
        <v>5</v>
      </c>
      <c r="C10" s="30" t="s">
        <v>87</v>
      </c>
      <c r="D10" s="27">
        <v>1</v>
      </c>
      <c r="E10" s="27">
        <v>1</v>
      </c>
      <c r="F10" s="27">
        <v>1</v>
      </c>
      <c r="H10" s="26" t="str">
        <f t="shared" si="1"/>
        <v>DEVLET/YASALAR</v>
      </c>
      <c r="I10" s="26">
        <f t="shared" si="2"/>
        <v>1</v>
      </c>
      <c r="J10" s="26">
        <f t="shared" si="2"/>
        <v>1</v>
      </c>
      <c r="K10" s="26">
        <f t="shared" si="2"/>
        <v>1</v>
      </c>
      <c r="P10" s="25">
        <v>1</v>
      </c>
      <c r="Q10" s="29" t="str">
        <f>'GÜÇLÜ YANLAR'!Q10</f>
        <v>KÖTÜ</v>
      </c>
    </row>
    <row r="11" spans="2:18" x14ac:dyDescent="0.25">
      <c r="B11" s="27">
        <v>6</v>
      </c>
      <c r="C11" s="30" t="s">
        <v>7</v>
      </c>
      <c r="D11" s="27">
        <v>2</v>
      </c>
      <c r="E11" s="27">
        <v>2</v>
      </c>
      <c r="F11" s="27">
        <v>2</v>
      </c>
      <c r="H11" s="26" t="str">
        <f t="shared" si="1"/>
        <v>ÇALIŞANLAR</v>
      </c>
      <c r="I11" s="26">
        <f t="shared" si="2"/>
        <v>2</v>
      </c>
      <c r="J11" s="26">
        <f t="shared" si="2"/>
        <v>2</v>
      </c>
      <c r="K11" s="26">
        <f t="shared" si="2"/>
        <v>2</v>
      </c>
      <c r="P11" s="25">
        <v>2</v>
      </c>
      <c r="Q11" s="29" t="str">
        <f>'GÜÇLÜ YANLAR'!Q11</f>
        <v xml:space="preserve">NORMAL </v>
      </c>
    </row>
    <row r="12" spans="2:18" x14ac:dyDescent="0.25">
      <c r="B12" s="27">
        <v>7</v>
      </c>
      <c r="C12" s="30" t="s">
        <v>51</v>
      </c>
      <c r="D12" s="27">
        <v>3</v>
      </c>
      <c r="E12" s="27">
        <v>3</v>
      </c>
      <c r="F12" s="27">
        <v>3</v>
      </c>
      <c r="H12" s="26" t="str">
        <f t="shared" si="1"/>
        <v>FİNANSAL DURUM</v>
      </c>
      <c r="I12" s="26">
        <f t="shared" si="2"/>
        <v>3</v>
      </c>
      <c r="J12" s="26">
        <f t="shared" si="2"/>
        <v>3</v>
      </c>
      <c r="K12" s="26">
        <f t="shared" si="2"/>
        <v>3</v>
      </c>
      <c r="P12" s="25">
        <v>3</v>
      </c>
      <c r="Q12" s="29" t="str">
        <f>'GÜÇLÜ YANLAR'!Q12</f>
        <v>İYİ</v>
      </c>
    </row>
    <row r="13" spans="2:18" x14ac:dyDescent="0.25">
      <c r="B13" s="27">
        <v>8</v>
      </c>
      <c r="C13" s="30" t="s">
        <v>88</v>
      </c>
      <c r="D13" s="27">
        <v>1</v>
      </c>
      <c r="E13" s="27">
        <v>3</v>
      </c>
      <c r="F13" s="27">
        <v>3</v>
      </c>
      <c r="H13" s="26" t="str">
        <f t="shared" si="1"/>
        <v xml:space="preserve">ORGANİZASYON </v>
      </c>
      <c r="I13" s="26">
        <f t="shared" si="2"/>
        <v>1</v>
      </c>
      <c r="J13" s="26">
        <f t="shared" si="2"/>
        <v>3</v>
      </c>
      <c r="K13" s="26">
        <f t="shared" si="2"/>
        <v>3</v>
      </c>
    </row>
    <row r="14" spans="2:18" x14ac:dyDescent="0.25">
      <c r="B14" s="27">
        <v>9</v>
      </c>
      <c r="C14" s="30" t="s">
        <v>89</v>
      </c>
      <c r="D14" s="27">
        <v>2</v>
      </c>
      <c r="E14" s="27">
        <v>2</v>
      </c>
      <c r="F14" s="27">
        <v>2</v>
      </c>
      <c r="H14" s="26" t="str">
        <f t="shared" si="1"/>
        <v>ENGELLER</v>
      </c>
      <c r="I14" s="26">
        <f t="shared" si="2"/>
        <v>2</v>
      </c>
      <c r="J14" s="26">
        <f t="shared" si="2"/>
        <v>2</v>
      </c>
      <c r="K14" s="26">
        <f t="shared" si="2"/>
        <v>2</v>
      </c>
    </row>
    <row r="15" spans="2:18" x14ac:dyDescent="0.25">
      <c r="B15" s="27">
        <v>10</v>
      </c>
      <c r="C15" s="30" t="s">
        <v>90</v>
      </c>
      <c r="D15" s="27">
        <v>3</v>
      </c>
      <c r="E15" s="27">
        <v>3</v>
      </c>
      <c r="F15" s="27">
        <v>3</v>
      </c>
      <c r="H15" s="26" t="str">
        <f t="shared" si="1"/>
        <v>YENİ TEKNOLOJİLER</v>
      </c>
      <c r="I15" s="26">
        <f t="shared" si="2"/>
        <v>3</v>
      </c>
      <c r="J15" s="26">
        <f t="shared" si="2"/>
        <v>3</v>
      </c>
      <c r="K15" s="26">
        <f t="shared" si="2"/>
        <v>3</v>
      </c>
    </row>
    <row r="16" spans="2:18" x14ac:dyDescent="0.25">
      <c r="B16" s="27">
        <v>11</v>
      </c>
      <c r="C16" s="30"/>
      <c r="D16" s="27"/>
      <c r="E16" s="27"/>
      <c r="F16" s="27"/>
      <c r="H16" s="26" t="str">
        <f t="shared" si="1"/>
        <v/>
      </c>
      <c r="I16" s="26" t="str">
        <f t="shared" si="2"/>
        <v/>
      </c>
      <c r="J16" s="26" t="str">
        <f t="shared" si="2"/>
        <v/>
      </c>
      <c r="K16" s="26" t="str">
        <f t="shared" si="2"/>
        <v/>
      </c>
    </row>
    <row r="17" spans="2:18" x14ac:dyDescent="0.25">
      <c r="B17" s="27">
        <v>12</v>
      </c>
      <c r="C17" s="30"/>
      <c r="D17" s="27"/>
      <c r="E17" s="27"/>
      <c r="F17" s="27"/>
      <c r="H17" s="26" t="str">
        <f t="shared" si="1"/>
        <v/>
      </c>
      <c r="I17" s="26" t="str">
        <f t="shared" si="2"/>
        <v/>
      </c>
      <c r="J17" s="26" t="str">
        <f t="shared" si="2"/>
        <v/>
      </c>
      <c r="K17" s="26" t="str">
        <f t="shared" si="2"/>
        <v/>
      </c>
    </row>
    <row r="18" spans="2:18" x14ac:dyDescent="0.25">
      <c r="B18" s="27">
        <v>13</v>
      </c>
      <c r="C18" s="30"/>
      <c r="D18" s="27"/>
      <c r="E18" s="27"/>
      <c r="F18" s="27"/>
      <c r="H18" s="26" t="str">
        <f t="shared" si="1"/>
        <v/>
      </c>
      <c r="I18" s="26" t="str">
        <f t="shared" si="2"/>
        <v/>
      </c>
      <c r="J18" s="26" t="str">
        <f t="shared" si="2"/>
        <v/>
      </c>
      <c r="K18" s="26" t="str">
        <f t="shared" si="2"/>
        <v/>
      </c>
    </row>
    <row r="19" spans="2:18" x14ac:dyDescent="0.25">
      <c r="B19" s="27">
        <v>14</v>
      </c>
      <c r="C19" s="30"/>
      <c r="D19" s="27"/>
      <c r="E19" s="27"/>
      <c r="F19" s="27"/>
      <c r="H19" s="26" t="str">
        <f t="shared" si="1"/>
        <v/>
      </c>
      <c r="I19" s="26" t="str">
        <f t="shared" si="2"/>
        <v/>
      </c>
      <c r="J19" s="26" t="str">
        <f t="shared" si="2"/>
        <v/>
      </c>
      <c r="K19" s="26" t="str">
        <f t="shared" si="2"/>
        <v/>
      </c>
    </row>
    <row r="20" spans="2:18" x14ac:dyDescent="0.25">
      <c r="B20" s="27">
        <v>15</v>
      </c>
      <c r="C20" s="30"/>
      <c r="D20" s="27"/>
      <c r="E20" s="27"/>
      <c r="F20" s="27"/>
      <c r="H20" s="26" t="str">
        <f t="shared" si="1"/>
        <v/>
      </c>
      <c r="I20" s="26" t="str">
        <f t="shared" si="2"/>
        <v/>
      </c>
      <c r="J20" s="26" t="str">
        <f t="shared" si="2"/>
        <v/>
      </c>
      <c r="K20" s="26" t="str">
        <f t="shared" si="2"/>
        <v/>
      </c>
    </row>
    <row r="22" spans="2:18" ht="14.4" thickBot="1" x14ac:dyDescent="0.3">
      <c r="B22" s="22"/>
      <c r="C22" s="23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</row>
    <row r="23" spans="2:18" ht="14.4" thickTop="1" x14ac:dyDescent="0.25"/>
  </sheetData>
  <mergeCells count="2">
    <mergeCell ref="B4:B5"/>
    <mergeCell ref="C4:C5"/>
  </mergeCells>
  <pageMargins left="0.7" right="0.7" top="0.75" bottom="0.75" header="0.3" footer="0.3"/>
  <pageSetup scale="70" orientation="landscape" horizontalDpi="0" verticalDpi="0" r:id="rId1"/>
  <drawing r:id="rId2"/>
  <legacyDrawing r:id="rId3"/>
  <controls>
    <mc:AlternateContent xmlns:mc="http://schemas.openxmlformats.org/markup-compatibility/2006">
      <mc:Choice Requires="x14">
        <control shapeId="7169" r:id="rId4" name="CheckBox1">
          <controlPr defaultSize="0" autoLine="0" linkedCell="D3" r:id="rId5">
            <anchor moveWithCells="1">
              <from>
                <xdr:col>3</xdr:col>
                <xdr:colOff>137160</xdr:colOff>
                <xdr:row>3</xdr:row>
                <xdr:rowOff>30480</xdr:rowOff>
              </from>
              <to>
                <xdr:col>3</xdr:col>
                <xdr:colOff>335280</xdr:colOff>
                <xdr:row>4</xdr:row>
                <xdr:rowOff>7620</xdr:rowOff>
              </to>
            </anchor>
          </controlPr>
        </control>
      </mc:Choice>
      <mc:Fallback>
        <control shapeId="7169" r:id="rId4" name="CheckBox1"/>
      </mc:Fallback>
    </mc:AlternateContent>
    <mc:AlternateContent xmlns:mc="http://schemas.openxmlformats.org/markup-compatibility/2006">
      <mc:Choice Requires="x14">
        <control shapeId="7170" r:id="rId6" name="CheckBox2">
          <controlPr defaultSize="0" autoLine="0" linkedCell="E3" r:id="rId7">
            <anchor moveWithCells="1">
              <from>
                <xdr:col>4</xdr:col>
                <xdr:colOff>137160</xdr:colOff>
                <xdr:row>3</xdr:row>
                <xdr:rowOff>30480</xdr:rowOff>
              </from>
              <to>
                <xdr:col>4</xdr:col>
                <xdr:colOff>335280</xdr:colOff>
                <xdr:row>4</xdr:row>
                <xdr:rowOff>7620</xdr:rowOff>
              </to>
            </anchor>
          </controlPr>
        </control>
      </mc:Choice>
      <mc:Fallback>
        <control shapeId="7170" r:id="rId6" name="CheckBox2"/>
      </mc:Fallback>
    </mc:AlternateContent>
    <mc:AlternateContent xmlns:mc="http://schemas.openxmlformats.org/markup-compatibility/2006">
      <mc:Choice Requires="x14">
        <control shapeId="7171" r:id="rId8" name="CheckBox3">
          <controlPr defaultSize="0" autoLine="0" linkedCell="F3" r:id="rId9">
            <anchor moveWithCells="1">
              <from>
                <xdr:col>5</xdr:col>
                <xdr:colOff>144780</xdr:colOff>
                <xdr:row>3</xdr:row>
                <xdr:rowOff>30480</xdr:rowOff>
              </from>
              <to>
                <xdr:col>5</xdr:col>
                <xdr:colOff>342900</xdr:colOff>
                <xdr:row>4</xdr:row>
                <xdr:rowOff>7620</xdr:rowOff>
              </to>
            </anchor>
          </controlPr>
        </control>
      </mc:Choice>
      <mc:Fallback>
        <control shapeId="7171" r:id="rId8" name="CheckBox3"/>
      </mc:Fallback>
    </mc:AlternateContent>
  </control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autoPageBreaks="0" fitToPage="1"/>
  </sheetPr>
  <dimension ref="B1:J7"/>
  <sheetViews>
    <sheetView showGridLines="0" zoomScale="85" zoomScaleNormal="85" workbookViewId="0">
      <selection activeCell="J9" sqref="J9"/>
    </sheetView>
  </sheetViews>
  <sheetFormatPr defaultColWidth="9.109375" defaultRowHeight="30" customHeight="1" x14ac:dyDescent="0.25"/>
  <cols>
    <col min="1" max="1" width="2.109375" style="4" customWidth="1"/>
    <col min="2" max="2" width="24.44140625" style="4" customWidth="1"/>
    <col min="3" max="3" width="18.33203125" style="4" customWidth="1"/>
    <col min="4" max="4" width="19.5546875" style="4" customWidth="1"/>
    <col min="5" max="5" width="15.5546875" style="4" customWidth="1"/>
    <col min="6" max="6" width="11.5546875" style="4" customWidth="1"/>
    <col min="7" max="7" width="19.88671875" style="4" customWidth="1"/>
    <col min="8" max="8" width="15.5546875" style="4" customWidth="1"/>
    <col min="9" max="9" width="20.33203125" style="4" bestFit="1" customWidth="1"/>
    <col min="10" max="10" width="31.88671875" style="4" customWidth="1"/>
    <col min="11" max="16384" width="9.109375" style="4"/>
  </cols>
  <sheetData>
    <row r="1" spans="2:10" s="1" customFormat="1" ht="15.75" customHeight="1" x14ac:dyDescent="0.25"/>
    <row r="2" spans="2:10" s="1" customFormat="1" ht="45.75" customHeight="1" x14ac:dyDescent="0.25">
      <c r="B2" s="31" t="s">
        <v>100</v>
      </c>
      <c r="C2" s="2"/>
      <c r="D2" s="2"/>
      <c r="E2" s="2"/>
      <c r="F2" s="2"/>
      <c r="G2" s="2"/>
    </row>
    <row r="3" spans="2:10" s="1" customFormat="1" ht="31.5" customHeight="1" x14ac:dyDescent="0.25">
      <c r="B3" s="36" t="s">
        <v>0</v>
      </c>
      <c r="C3" s="36"/>
    </row>
    <row r="4" spans="2:10" ht="42" customHeight="1" x14ac:dyDescent="0.3">
      <c r="B4" s="3" t="s">
        <v>1</v>
      </c>
      <c r="C4" s="3" t="s">
        <v>2</v>
      </c>
      <c r="D4" s="3" t="s">
        <v>6</v>
      </c>
      <c r="E4" s="3" t="s">
        <v>7</v>
      </c>
      <c r="F4" s="3" t="s">
        <v>8</v>
      </c>
      <c r="G4" s="34" t="s">
        <v>66</v>
      </c>
      <c r="H4" s="3" t="s">
        <v>9</v>
      </c>
      <c r="I4" s="3" t="s">
        <v>11</v>
      </c>
      <c r="J4" s="3" t="s">
        <v>13</v>
      </c>
    </row>
    <row r="5" spans="2:10" ht="30" customHeight="1" x14ac:dyDescent="0.25">
      <c r="B5" s="4" t="s">
        <v>97</v>
      </c>
      <c r="C5" s="5" t="s">
        <v>3</v>
      </c>
      <c r="D5" s="6">
        <v>4</v>
      </c>
      <c r="E5" s="6" t="s">
        <v>91</v>
      </c>
      <c r="F5" s="6">
        <v>2</v>
      </c>
      <c r="G5" s="6" t="s">
        <v>101</v>
      </c>
      <c r="H5" s="5" t="s">
        <v>10</v>
      </c>
      <c r="I5" s="5" t="s">
        <v>12</v>
      </c>
      <c r="J5" s="5" t="s">
        <v>43</v>
      </c>
    </row>
    <row r="6" spans="2:10" ht="30" customHeight="1" x14ac:dyDescent="0.25">
      <c r="B6" s="4" t="s">
        <v>98</v>
      </c>
      <c r="C6" s="5" t="s">
        <v>4</v>
      </c>
      <c r="D6" s="6">
        <v>45</v>
      </c>
      <c r="E6" s="6" t="s">
        <v>92</v>
      </c>
      <c r="F6" s="6">
        <v>2</v>
      </c>
      <c r="G6" s="6" t="s">
        <v>101</v>
      </c>
      <c r="H6" s="5" t="s">
        <v>10</v>
      </c>
      <c r="I6" s="5" t="s">
        <v>12</v>
      </c>
      <c r="J6" s="5" t="s">
        <v>43</v>
      </c>
    </row>
    <row r="7" spans="2:10" ht="30" customHeight="1" x14ac:dyDescent="0.25">
      <c r="B7" s="4" t="s">
        <v>99</v>
      </c>
      <c r="C7" s="5" t="s">
        <v>5</v>
      </c>
      <c r="D7" s="6">
        <v>13</v>
      </c>
      <c r="E7" s="6" t="s">
        <v>91</v>
      </c>
      <c r="F7" s="6">
        <v>1</v>
      </c>
      <c r="G7" s="6" t="s">
        <v>101</v>
      </c>
      <c r="H7" s="5" t="s">
        <v>10</v>
      </c>
      <c r="I7" s="5" t="s">
        <v>12</v>
      </c>
      <c r="J7" s="5" t="s">
        <v>43</v>
      </c>
    </row>
  </sheetData>
  <mergeCells count="1">
    <mergeCell ref="B3:C3"/>
  </mergeCells>
  <dataValidations xWindow="643" yWindow="624" count="12">
    <dataValidation allowBlank="1" showInputMessage="1" showErrorMessage="1" prompt="Bu çalışma kitabında rakiplerin analizini yapın. Bu çalışma kitabında B4 hücresinden başlayan Demografik Bilgiler tablosuna ayrıntıları girin. Rakip Analizi çalışma sayfasına geçmek için B3 hücresini seçin" sqref="A1" xr:uid="{00000000-0002-0000-0000-000000000000}"/>
    <dataValidation allowBlank="1" showInputMessage="1" showErrorMessage="1" prompt="Bu çalışma sayfasının başlığı bu hücrededir. Başlığı özelleştirmek için başına Şirket Adını ekleyin" sqref="B2" xr:uid="{00000000-0002-0000-0000-000001000000}"/>
    <dataValidation allowBlank="1" showInputMessage="1" showErrorMessage="1" prompt="Rakip Analizi çalışma sayfasına yönlendiren gezinme bağlantısı bu hücrededir" sqref="B3:C3" xr:uid="{00000000-0002-0000-0000-000002000000}"/>
    <dataValidation allowBlank="1" showInputMessage="1" showErrorMessage="1" prompt="Bu sütunda bu başlığın altına Rakip Adını girin. Bu adlar Rakip Analizi çalışma sayfasında kullanılacaktır" sqref="B4" xr:uid="{00000000-0002-0000-0000-000003000000}"/>
    <dataValidation allowBlank="1" showInputMessage="1" showErrorMessage="1" prompt="Bu sütunda bu başlığın altına Şirket Boyutunu girin" sqref="C4" xr:uid="{00000000-0002-0000-0000-000004000000}"/>
    <dataValidation allowBlank="1" showInputMessage="1" showErrorMessage="1" prompt="Bu sütunda bu başlığın altına işletmenin faaliyette olduğu yıl sayısını girin" sqref="D4" xr:uid="{00000000-0002-0000-0000-000005000000}"/>
    <dataValidation allowBlank="1" showInputMessage="1" showErrorMessage="1" prompt="Bu sütunda bu başlığın altına Çalışan sayısını girin" sqref="E4" xr:uid="{00000000-0002-0000-0000-000006000000}"/>
    <dataValidation allowBlank="1" showInputMessage="1" showErrorMessage="1" prompt="Bu sütunda bu başlığın altına bu şirketin sahip olduğu Tesislerin veya fabrikaların sayısını girin" sqref="F4" xr:uid="{00000000-0002-0000-0000-000007000000}"/>
    <dataValidation allowBlank="1" showInputMessage="1" showErrorMessage="1" prompt="Bu sütunda bu başlığın altına Perakende Satış Noktalarının sayısını girin" sqref="G4" xr:uid="{00000000-0002-0000-0000-000008000000}"/>
    <dataValidation allowBlank="1" showInputMessage="1" showErrorMessage="1" prompt="Bu sütunda bu başlığın altına şirketin özel bir işletme mi yoksa bir kamu kuruluşu mu olduğunu girin" sqref="H4" xr:uid="{00000000-0002-0000-0000-000009000000}"/>
    <dataValidation allowBlank="1" showInputMessage="1" showErrorMessage="1" prompt="Bu sütunda bu başlığın altına kuruluşun Yapısını (tek sahip, limited şirket, anonim şirket gibi) girin" sqref="I4" xr:uid="{00000000-0002-0000-0000-00000B000000}"/>
    <dataValidation allowBlank="1" showInputMessage="1" showErrorMessage="1" prompt="Bu sütunda bu başlığın altına Notları girin" sqref="J4" xr:uid="{00000000-0002-0000-0000-00000C000000}"/>
  </dataValidations>
  <hyperlinks>
    <hyperlink ref="B3:C3" location="'Rakip Analizi'!A1" tooltip="Rakip Analizi çalışma sayfasına gitmek için seçin" display="Competitor Analysis" xr:uid="{00000000-0004-0000-0000-000000000000}"/>
  </hyperlinks>
  <printOptions horizontalCentered="1"/>
  <pageMargins left="0.25" right="0.25" top="0.75" bottom="0.75" header="0.3" footer="0.3"/>
  <pageSetup paperSize="9" fitToHeight="0" orientation="landscape" r:id="rId1"/>
  <headerFooter differentFirst="1">
    <oddFooter>Page &amp;P of &amp;N</oddFooter>
  </headerFooter>
  <drawing r:id="rId2"/>
  <tableParts count="1"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1" tint="0.499984740745262"/>
    <pageSetUpPr autoPageBreaks="0" fitToPage="1"/>
  </sheetPr>
  <dimension ref="B1:O9"/>
  <sheetViews>
    <sheetView showGridLines="0" tabSelected="1" zoomScale="70" zoomScaleNormal="70" workbookViewId="0">
      <selection activeCell="B11" sqref="B11"/>
    </sheetView>
  </sheetViews>
  <sheetFormatPr defaultColWidth="9.109375" defaultRowHeight="30" customHeight="1" x14ac:dyDescent="0.25"/>
  <cols>
    <col min="1" max="1" width="2.109375" style="11" customWidth="1"/>
    <col min="2" max="2" width="22.5546875" style="11" customWidth="1"/>
    <col min="3" max="3" width="21.88671875" style="11" customWidth="1"/>
    <col min="4" max="4" width="16.5546875" style="11" customWidth="1"/>
    <col min="5" max="5" width="23.88671875" style="11" bestFit="1" customWidth="1"/>
    <col min="6" max="6" width="20" style="11" bestFit="1" customWidth="1"/>
    <col min="7" max="7" width="20.109375" style="11" bestFit="1" customWidth="1"/>
    <col min="8" max="8" width="24.44140625" style="11" bestFit="1" customWidth="1"/>
    <col min="9" max="9" width="14.5546875" style="11" customWidth="1"/>
    <col min="10" max="10" width="12.88671875" style="11" customWidth="1"/>
    <col min="11" max="11" width="12.5546875" style="11" customWidth="1"/>
    <col min="12" max="12" width="15.44140625" style="11" customWidth="1"/>
    <col min="13" max="13" width="12.5546875" style="11" customWidth="1"/>
    <col min="14" max="14" width="17.44140625" style="11" customWidth="1"/>
    <col min="15" max="15" width="14.88671875" style="11" customWidth="1"/>
    <col min="16" max="16384" width="9.109375" style="11"/>
  </cols>
  <sheetData>
    <row r="1" spans="2:15" s="7" customFormat="1" ht="15.75" customHeight="1" x14ac:dyDescent="0.25"/>
    <row r="2" spans="2:15" s="7" customFormat="1" ht="45.75" customHeight="1" x14ac:dyDescent="0.25">
      <c r="B2" s="8" t="str">
        <f>LEFT('Rakip Demografik Bilgileri'!B2,FIND("|",'Rakip Demografik Bilgileri'!B2))&amp;" RAKIP ANALIZI"</f>
        <v>alternatif| RAKIP ANALIZI</v>
      </c>
      <c r="C2" s="9"/>
      <c r="D2" s="9"/>
      <c r="E2" s="9"/>
      <c r="F2" s="9"/>
      <c r="G2" s="9"/>
      <c r="H2" s="9"/>
    </row>
    <row r="3" spans="2:15" s="7" customFormat="1" ht="31.5" customHeight="1" x14ac:dyDescent="0.25">
      <c r="B3" s="37" t="s">
        <v>14</v>
      </c>
      <c r="C3" s="37"/>
    </row>
    <row r="4" spans="2:15" ht="42" customHeight="1" x14ac:dyDescent="0.25">
      <c r="B4" s="38" t="s">
        <v>15</v>
      </c>
      <c r="C4" s="38"/>
      <c r="D4" s="10" t="s">
        <v>18</v>
      </c>
      <c r="E4" s="10" t="s">
        <v>20</v>
      </c>
      <c r="F4" s="10" t="s">
        <v>22</v>
      </c>
      <c r="G4" s="10" t="s">
        <v>24</v>
      </c>
      <c r="H4" s="10" t="s">
        <v>26</v>
      </c>
      <c r="I4" s="10"/>
    </row>
    <row r="5" spans="2:15" ht="42" customHeight="1" x14ac:dyDescent="0.3">
      <c r="B5" s="12" t="s">
        <v>1</v>
      </c>
      <c r="C5" s="12" t="s">
        <v>17</v>
      </c>
      <c r="D5" s="12" t="s">
        <v>19</v>
      </c>
      <c r="E5" s="18" t="s">
        <v>21</v>
      </c>
      <c r="F5" s="12" t="s">
        <v>23</v>
      </c>
      <c r="G5" s="12" t="s">
        <v>25</v>
      </c>
      <c r="H5" s="12" t="s">
        <v>27</v>
      </c>
      <c r="I5" s="12" t="s">
        <v>28</v>
      </c>
      <c r="J5" s="12" t="s">
        <v>29</v>
      </c>
      <c r="K5" s="12" t="s">
        <v>30</v>
      </c>
      <c r="L5" s="12" t="s">
        <v>31</v>
      </c>
      <c r="M5" s="12" t="s">
        <v>32</v>
      </c>
      <c r="N5" s="12" t="s">
        <v>33</v>
      </c>
      <c r="O5" s="12" t="s">
        <v>34</v>
      </c>
    </row>
    <row r="6" spans="2:15" ht="30" customHeight="1" x14ac:dyDescent="0.25">
      <c r="B6" s="11" t="s">
        <v>97</v>
      </c>
      <c r="C6" s="13">
        <v>1</v>
      </c>
      <c r="D6" s="13">
        <v>2</v>
      </c>
      <c r="E6" s="13">
        <v>4</v>
      </c>
      <c r="F6" s="13">
        <v>4</v>
      </c>
      <c r="G6" s="13">
        <v>4</v>
      </c>
      <c r="H6" s="13">
        <v>3</v>
      </c>
      <c r="I6" s="13">
        <v>1</v>
      </c>
      <c r="J6" s="13">
        <v>3</v>
      </c>
      <c r="K6" s="13">
        <v>2</v>
      </c>
      <c r="L6" s="13">
        <v>2</v>
      </c>
      <c r="M6" s="13">
        <v>3</v>
      </c>
      <c r="N6" s="13">
        <v>2</v>
      </c>
      <c r="O6" s="14">
        <f>SUM(Analiz[[#This Row],[PERAKENDE SATIŞ KONUMLARI]:[PAZAR GEREKSİNİMLERİ]])</f>
        <v>31</v>
      </c>
    </row>
    <row r="7" spans="2:15" ht="30" customHeight="1" x14ac:dyDescent="0.25">
      <c r="B7" s="11" t="s">
        <v>98</v>
      </c>
      <c r="C7" s="13">
        <v>4</v>
      </c>
      <c r="D7" s="13">
        <v>3</v>
      </c>
      <c r="E7" s="13">
        <v>2</v>
      </c>
      <c r="F7" s="13">
        <v>4</v>
      </c>
      <c r="G7" s="13">
        <v>1</v>
      </c>
      <c r="H7" s="13">
        <v>3</v>
      </c>
      <c r="I7" s="13">
        <v>1</v>
      </c>
      <c r="J7" s="13">
        <v>1</v>
      </c>
      <c r="K7" s="13">
        <v>2</v>
      </c>
      <c r="L7" s="13">
        <v>2</v>
      </c>
      <c r="M7" s="13">
        <v>2</v>
      </c>
      <c r="N7" s="13">
        <v>2</v>
      </c>
      <c r="O7" s="14">
        <f>SUM(Analiz[[#This Row],[PERAKENDE SATIŞ KONUMLARI]:[PAZAR GEREKSİNİMLERİ]])</f>
        <v>27</v>
      </c>
    </row>
    <row r="8" spans="2:15" ht="30" customHeight="1" x14ac:dyDescent="0.25">
      <c r="B8" s="11" t="s">
        <v>99</v>
      </c>
      <c r="C8" s="13">
        <v>3</v>
      </c>
      <c r="D8" s="13">
        <v>3</v>
      </c>
      <c r="E8" s="13">
        <v>4</v>
      </c>
      <c r="F8" s="13">
        <v>4</v>
      </c>
      <c r="G8" s="13">
        <v>1</v>
      </c>
      <c r="H8" s="13">
        <v>3</v>
      </c>
      <c r="I8" s="13">
        <v>1</v>
      </c>
      <c r="J8" s="13">
        <v>1</v>
      </c>
      <c r="K8" s="13">
        <v>2</v>
      </c>
      <c r="L8" s="13">
        <v>2</v>
      </c>
      <c r="M8" s="13">
        <v>1</v>
      </c>
      <c r="N8" s="13">
        <v>4</v>
      </c>
      <c r="O8" s="14">
        <f>SUM(Analiz[[#This Row],[PERAKENDE SATIŞ KONUMLARI]:[PAZAR GEREKSİNİMLERİ]])</f>
        <v>29</v>
      </c>
    </row>
    <row r="9" spans="2:15" ht="30" customHeight="1" x14ac:dyDescent="0.25">
      <c r="B9" s="15" t="s">
        <v>16</v>
      </c>
      <c r="C9" s="16">
        <f>IFERROR(SUBTOTAL(101,Analiz[PERAKENDE SATIŞ KONUMLARI]),"")</f>
        <v>2.6666666666666665</v>
      </c>
      <c r="D9" s="16">
        <f>IFERROR(SUBTOTAL(101,Analiz[YILLIK SATIŞ]),"")</f>
        <v>2.6666666666666665</v>
      </c>
      <c r="E9" s="16">
        <f>IFERROR(SUBTOTAL(101,Analiz[ÜRÜN KARŞILAŞTIRMASI]),"")</f>
        <v>3.3333333333333335</v>
      </c>
      <c r="F9" s="16">
        <f>IFERROR(SUBTOTAL(101,Analiz[ÜRÜN FİYATI]),"")</f>
        <v>4</v>
      </c>
      <c r="G9" s="16">
        <f>IFERROR(SUBTOTAL(101,Analiz[PAZARLAMA]),"")</f>
        <v>2</v>
      </c>
      <c r="H9" s="16">
        <f>IFERROR(SUBTOTAL(101,Analiz[ÜRETİM MALİYETİ]),"")</f>
        <v>3</v>
      </c>
      <c r="I9" s="16">
        <f>IFERROR(SUBTOTAL(101,Analiz[GENİŞLEME HIZI]),"")</f>
        <v>1</v>
      </c>
      <c r="J9" s="16">
        <f>IFERROR(SUBTOTAL(101,Analiz[LİDERLİK]),"")</f>
        <v>1.6666666666666667</v>
      </c>
      <c r="K9" s="16">
        <f>IFERROR(SUBTOTAL(101,Analiz[DAĞITIM]),"")</f>
        <v>2</v>
      </c>
      <c r="L9" s="16">
        <f>IFERROR(SUBTOTAL(101,Analiz[SAĞLAYICILAR]),"")</f>
        <v>2</v>
      </c>
      <c r="M9" s="16">
        <f>IFERROR(SUBTOTAL(101,Analiz[RİSK SERMAYESİ]),"")</f>
        <v>2</v>
      </c>
      <c r="N9" s="16">
        <f>IFERROR(SUBTOTAL(101,Analiz[PAZAR GEREKSİNİMLERİ]),"")</f>
        <v>2.6666666666666665</v>
      </c>
      <c r="O9" s="17">
        <f>SUBTOTAL(101,Analiz[TOPLAMLAR])</f>
        <v>29</v>
      </c>
    </row>
  </sheetData>
  <dataConsolidate/>
  <mergeCells count="2">
    <mergeCell ref="B3:C3"/>
    <mergeCell ref="B4:C4"/>
  </mergeCells>
  <conditionalFormatting sqref="O6:O8">
    <cfRule type="iconSet" priority="15">
      <iconSet iconSet="5Rating">
        <cfvo type="percent" val="0"/>
        <cfvo type="percent" val="20"/>
        <cfvo type="percent" val="40"/>
        <cfvo type="percent" val="60"/>
        <cfvo type="percent" val="80"/>
      </iconSet>
    </cfRule>
  </conditionalFormatting>
  <dataValidations count="19">
    <dataValidation allowBlank="1" showInputMessage="1" showErrorMessage="1" prompt="Bu çalışma kitabında B5 hücresinden başlayan Analiz tablosuna ayrıntıları girin. Rakip Demografik Bilgileri çalışma sayfasına geçmek için B3 hücresini seçin" sqref="A1" xr:uid="{00000000-0002-0000-0100-000000000000}"/>
    <dataValidation allowBlank="1" showInputMessage="1" showErrorMessage="1" prompt="Bu çalışma sayfasının başlığı bu hücrededir. Şirket Adı, Rakip Demografik Bilgileri çalışma sayfasında yer alan B2 Hücresindeki girdi temelinde güncelleştirilir" sqref="B2" xr:uid="{00000000-0002-0000-0100-000001000000}"/>
    <dataValidation allowBlank="1" showInputMessage="1" showErrorMessage="1" prompt="Bu sütunda bu başlığın altında Rakip Adını seçin. Seçenekler için ALT+AŞAĞI OK tuşlarına basın ve sonra AŞAĞI OK ve ENTER tuşlarına basarak seçim yapın" sqref="B5" xr:uid="{00000000-0002-0000-0100-000002000000}"/>
    <dataValidation allowBlank="1" showInputMessage="1" showErrorMessage="1" prompt="Bu sütunda bu başlığın altında, 4. satırdaki göstergeyi kullanarak Perakende Satış Konumlarını 0 ile 4 arasındaki bir ölçekte değerlendirin" sqref="C5" xr:uid="{00000000-0002-0000-0100-000003000000}"/>
    <dataValidation allowBlank="1" showInputMessage="1" showErrorMessage="1" prompt="Bu sütunda bu başlığın altında, 4. satırdaki göstergeyi kullanarak Yıllık Satışları 0 ile 4 arasındaki bir ölçekte değerlendirin" sqref="D5" xr:uid="{00000000-0002-0000-0100-000004000000}"/>
    <dataValidation allowBlank="1" showInputMessage="1" showErrorMessage="1" prompt="Bu sütunda bu başlığın altında, 4. satırdaki göstergeyi kullanarak Ürün Karşılaştırmasını 0 ile 4 arasındaki bir ölçekte değerlendirin" sqref="E5" xr:uid="{00000000-0002-0000-0100-000005000000}"/>
    <dataValidation allowBlank="1" showInputMessage="1" showErrorMessage="1" prompt="Bu sütunda bu başlığın altında, 4. satırdaki göstergeyi kullanarak Ürün Fiyatını 0 ile 4 arasındaki bir ölçekte değerlendirin" sqref="F5" xr:uid="{00000000-0002-0000-0100-000006000000}"/>
    <dataValidation allowBlank="1" showInputMessage="1" showErrorMessage="1" prompt="Bu sütunda bu başlığın altında, 4. satırdaki göstergeyi kullanarak Pazarlamayı 0 ile 4 arasındaki bir ölçekte değerlendirin" sqref="G5" xr:uid="{00000000-0002-0000-0100-000007000000}"/>
    <dataValidation allowBlank="1" showInputMessage="1" showErrorMessage="1" prompt="Bu sütunda bu başlığın altında, 4. satırdaki göstergeyi kullanarak Üretim Maliyetini 0 ile 4 arasındaki bir ölçekte değerlendirin" sqref="H5" xr:uid="{00000000-0002-0000-0100-000008000000}"/>
    <dataValidation allowBlank="1" showInputMessage="1" showErrorMessage="1" prompt="Bu sütunda bu başlığın altında, 4. satırdaki göstergeyi kullanarak Genişleme Hızını 0 ile 4 arasındaki bir ölçekte değerlendirin" sqref="I5" xr:uid="{00000000-0002-0000-0100-000009000000}"/>
    <dataValidation allowBlank="1" showInputMessage="1" showErrorMessage="1" prompt="Bu sütunda bu başlığın altında, 4. satırdaki göstergeyi kullanarak Liderliği 0 ile 4 arasındaki bir ölçekte değerlendirin" sqref="J5" xr:uid="{00000000-0002-0000-0100-00000A000000}"/>
    <dataValidation allowBlank="1" showInputMessage="1" showErrorMessage="1" prompt="Bu sütunda bu başlığın altında, 4. satırdaki göstergeyi kullanarak Dağıtımı 0 ile 4 arasındaki bir ölçekte değerlendirin" sqref="K5" xr:uid="{00000000-0002-0000-0100-00000B000000}"/>
    <dataValidation allowBlank="1" showInputMessage="1" showErrorMessage="1" prompt="Bu sütunda bu başlığın altında, 4. satırdaki göstergeyi kullanarak Sağlayıcıları 0 ile 4 arasındaki bir ölçekte değerlendirin" sqref="L5" xr:uid="{00000000-0002-0000-0100-00000C000000}"/>
    <dataValidation allowBlank="1" showInputMessage="1" showErrorMessage="1" prompt="Bu sütunda bu başlığın altında, 4. satırdaki göstergeyi kullanarak Risk Sermayesini 0 ile 4 arasındaki bir ölçekte değerlendirin" sqref="M5" xr:uid="{00000000-0002-0000-0100-00000D000000}"/>
    <dataValidation allowBlank="1" showInputMessage="1" showErrorMessage="1" prompt="Bu sütunda bu başlığın altında, 4. satırdaki göstergeyi kullanarak Pazar Gereksinimlerini 0 ile 4 arasındaki bir ölçekte değerlendirin" sqref="N5" xr:uid="{00000000-0002-0000-0100-00000E000000}"/>
    <dataValidation allowBlank="1" showInputMessage="1" showErrorMessage="1" prompt="Bu sütunda bu başlığın altında her rakibin toplam değerlendirmeleri otomatik olarak hesaplanır. Yüksek puanlar işletmeniz için önemli rakipleri gösterir" sqref="O5" xr:uid="{00000000-0002-0000-0100-00000F000000}"/>
    <dataValidation allowBlank="1" showInputMessage="1" showErrorMessage="1" prompt="Rakip Demografik Bilgileri çalışma sayfasına yönlendiren gezinme bağlantısı bu hücrededir" sqref="B3:C3" xr:uid="{00000000-0002-0000-0100-000010000000}"/>
    <dataValidation allowBlank="1" showInputMessage="1" showErrorMessage="1" prompt="Aşağıdaki tabloda, sağ taraftaki göstergeyi kullanarak çeşitli iş ölçütlerini 0 ile 4 arasındaki bir ölçekte değerlendirin" sqref="B4:C4" xr:uid="{00000000-0002-0000-0100-000011000000}"/>
    <dataValidation type="list" errorStyle="warning" allowBlank="1" showInputMessage="1" showErrorMessage="1" error="Listeden seçim yapın. İPTAL’i seçin, seçenekler için ALT+AŞAĞI OK tuşlarına basın ve sonra AŞAĞI OK ve ENTER tuşlarına basarak seçim yapın" sqref="B6:B8" xr:uid="{00000000-0002-0000-0100-000012000000}">
      <formula1>Rakipler</formula1>
    </dataValidation>
  </dataValidations>
  <hyperlinks>
    <hyperlink ref="B3:C3" location="'Rakip Demografik Bilgileri'!A1" tooltip="Rakip Demografik Bilgileri çalışma sayfasına gitmek için seçin" display="Competitor Demographics" xr:uid="{00000000-0004-0000-0100-000000000000}"/>
  </hyperlinks>
  <printOptions horizontalCentered="1"/>
  <pageMargins left="0.25" right="0.25" top="0.75" bottom="0.75" header="0.3" footer="0.3"/>
  <pageSetup paperSize="9" fitToHeight="0" orientation="landscape" r:id="rId1"/>
  <headerFooter differentFirst="1">
    <oddFooter>Page &amp;P of &amp;N</oddFooter>
  </headerFooter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6" id="{646155A4-8DC0-4296-8CDB-07A92703B785}">
            <x14:iconSet iconSet="3Flags" custom="1">
              <x14:cfvo type="percent">
                <xm:f>0</xm:f>
              </x14:cfvo>
              <x14:cfvo type="percentile">
                <xm:f>50</xm:f>
              </x14:cfvo>
              <x14:cfvo type="percentile">
                <xm:f>90</xm:f>
              </x14:cfvo>
              <x14:cfIcon iconSet="NoIcons" iconId="0"/>
              <x14:cfIcon iconSet="NoIcons" iconId="0"/>
              <x14:cfIcon iconSet="3Flags" iconId="0"/>
            </x14:iconSet>
          </x14:cfRule>
          <xm:sqref>O6:O8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7</vt:i4>
      </vt:variant>
      <vt:variant>
        <vt:lpstr>Adlandırılmış Aralıklar</vt:lpstr>
      </vt:variant>
      <vt:variant>
        <vt:i4>8</vt:i4>
      </vt:variant>
    </vt:vector>
  </HeadingPairs>
  <TitlesOfParts>
    <vt:vector size="15" baseType="lpstr">
      <vt:lpstr>ANALİZ</vt:lpstr>
      <vt:lpstr>GÜÇLÜ YANLAR</vt:lpstr>
      <vt:lpstr>ZAYIF YÖNLER</vt:lpstr>
      <vt:lpstr>FIRSATLAR</vt:lpstr>
      <vt:lpstr>TEHTİT</vt:lpstr>
      <vt:lpstr>Rakip Demografik Bilgileri</vt:lpstr>
      <vt:lpstr>Rakip Analizi</vt:lpstr>
      <vt:lpstr>Rakipler</vt:lpstr>
      <vt:lpstr>ANALİZ!Yazdırma_Alanı</vt:lpstr>
      <vt:lpstr>FIRSATLAR!Yazdırma_Alanı</vt:lpstr>
      <vt:lpstr>'GÜÇLÜ YANLAR'!Yazdırma_Alanı</vt:lpstr>
      <vt:lpstr>TEHTİT!Yazdırma_Alanı</vt:lpstr>
      <vt:lpstr>'ZAYIF YÖNLER'!Yazdırma_Alanı</vt:lpstr>
      <vt:lpstr>'Rakip Analizi'!Yazdırma_Başlıkları</vt:lpstr>
      <vt:lpstr>'Rakip Demografik Bilgileri'!Yazdırma_Başlıkları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SÜLEYMAN ERBEK</dc:creator>
  <cp:lastModifiedBy>suleyman.erbek@gmail.com</cp:lastModifiedBy>
  <dcterms:created xsi:type="dcterms:W3CDTF">2018-04-24T01:08:00Z</dcterms:created>
  <dcterms:modified xsi:type="dcterms:W3CDTF">2026-02-26T16:33:46Z</dcterms:modified>
</cp:coreProperties>
</file>